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957CA0EF-F9B7-441A-AA21-D5934CC988D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4" i="7" l="1"/>
  <c r="N14" i="7" s="1"/>
  <c r="J95" i="7"/>
  <c r="L95" i="7" s="1"/>
  <c r="O104" i="7"/>
  <c r="Q104" i="7" s="1"/>
  <c r="I95" i="7"/>
  <c r="K95" i="7" s="1"/>
  <c r="M41" i="7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<sst xmlns="http://schemas.openxmlformats.org/spreadsheetml/2006/main" count="1552" uniqueCount="87">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</sst>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25329</v>
          </cell>
          <cell r="H9">
            <v>5</v>
          </cell>
          <cell r="I9">
            <v>20376</v>
          </cell>
          <cell r="J9">
            <v>4953</v>
          </cell>
          <cell r="K9">
            <v>0.6</v>
          </cell>
          <cell r="L9">
            <v>27.8</v>
          </cell>
          <cell r="M9">
            <v>60596</v>
          </cell>
          <cell r="N9">
            <v>4.2</v>
          </cell>
          <cell r="O9">
            <v>51639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81729</v>
          </cell>
          <cell r="H10">
            <v>-5.4</v>
          </cell>
          <cell r="I10">
            <v>69650</v>
          </cell>
          <cell r="J10">
            <v>12079</v>
          </cell>
          <cell r="K10">
            <v>-6</v>
          </cell>
          <cell r="L10">
            <v>-2.2000000000000002</v>
          </cell>
          <cell r="M10">
            <v>168162</v>
          </cell>
          <cell r="N10">
            <v>-4.3</v>
          </cell>
          <cell r="O10">
            <v>142191</v>
          </cell>
          <cell r="P10">
            <v>25971</v>
          </cell>
          <cell r="Q10">
            <v>-4.8</v>
          </cell>
          <cell r="R10">
            <v>-1.7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283391</v>
          </cell>
          <cell r="H11">
            <v>-8.4</v>
          </cell>
          <cell r="I11">
            <v>203336</v>
          </cell>
          <cell r="J11">
            <v>80055</v>
          </cell>
          <cell r="K11">
            <v>-6.7</v>
          </cell>
          <cell r="L11">
            <v>-12.6</v>
          </cell>
          <cell r="M11">
            <v>492158</v>
          </cell>
          <cell r="N11">
            <v>-13.6</v>
          </cell>
          <cell r="O11">
            <v>354638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45489</v>
          </cell>
          <cell r="F12">
            <v>43547</v>
          </cell>
          <cell r="G12">
            <v>269703</v>
          </cell>
          <cell r="H12">
            <v>-3.1</v>
          </cell>
          <cell r="I12">
            <v>178319</v>
          </cell>
          <cell r="J12">
            <v>91384</v>
          </cell>
          <cell r="K12">
            <v>-4.8</v>
          </cell>
          <cell r="L12">
            <v>0.3</v>
          </cell>
          <cell r="M12">
            <v>468586</v>
          </cell>
          <cell r="N12">
            <v>-2</v>
          </cell>
          <cell r="O12">
            <v>292960</v>
          </cell>
          <cell r="P12">
            <v>175626</v>
          </cell>
          <cell r="Q12">
            <v>-4.4000000000000004</v>
          </cell>
          <cell r="R12">
            <v>2.2999999999999998</v>
          </cell>
          <cell r="S12">
            <v>1.7</v>
          </cell>
        </row>
        <row r="13">
          <cell r="C13">
            <v>575</v>
          </cell>
          <cell r="D13">
            <v>557</v>
          </cell>
          <cell r="E13">
            <v>51101</v>
          </cell>
          <cell r="F13">
            <v>48857</v>
          </cell>
          <cell r="G13">
            <v>253734</v>
          </cell>
          <cell r="H13">
            <v>4.3</v>
          </cell>
          <cell r="I13">
            <v>207273</v>
          </cell>
          <cell r="J13">
            <v>46461</v>
          </cell>
          <cell r="K13">
            <v>3.8</v>
          </cell>
          <cell r="L13">
            <v>5.6</v>
          </cell>
          <cell r="M13">
            <v>499963</v>
          </cell>
          <cell r="N13">
            <v>1.7</v>
          </cell>
          <cell r="O13">
            <v>415115</v>
          </cell>
          <cell r="P13">
            <v>84848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91751</v>
          </cell>
          <cell r="H16">
            <v>1.7</v>
          </cell>
          <cell r="I16">
            <v>77870</v>
          </cell>
          <cell r="J16">
            <v>13881</v>
          </cell>
          <cell r="K16">
            <v>-0.5</v>
          </cell>
          <cell r="L16">
            <v>18.600000000000001</v>
          </cell>
          <cell r="M16">
            <v>180448</v>
          </cell>
          <cell r="N16">
            <v>-2.9</v>
          </cell>
          <cell r="O16">
            <v>152414</v>
          </cell>
          <cell r="P16">
            <v>28034</v>
          </cell>
          <cell r="Q16">
            <v>-4.7</v>
          </cell>
          <cell r="R16">
            <v>8.6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327075</v>
          </cell>
          <cell r="H17">
            <v>3.3</v>
          </cell>
          <cell r="I17">
            <v>233027</v>
          </cell>
          <cell r="J17">
            <v>94048</v>
          </cell>
          <cell r="K17">
            <v>-3.5</v>
          </cell>
          <cell r="L17">
            <v>25.4</v>
          </cell>
          <cell r="M17">
            <v>574177</v>
          </cell>
          <cell r="N17">
            <v>-1.2</v>
          </cell>
          <cell r="O17">
            <v>405193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45437</v>
          </cell>
          <cell r="F18">
            <v>43303</v>
          </cell>
          <cell r="G18">
            <v>266026</v>
          </cell>
          <cell r="H18">
            <v>6.3</v>
          </cell>
          <cell r="I18">
            <v>184839</v>
          </cell>
          <cell r="J18">
            <v>81187</v>
          </cell>
          <cell r="K18">
            <v>5.8</v>
          </cell>
          <cell r="L18">
            <v>7.5</v>
          </cell>
          <cell r="M18">
            <v>422771</v>
          </cell>
          <cell r="N18">
            <v>4.2</v>
          </cell>
          <cell r="O18">
            <v>288617</v>
          </cell>
          <cell r="P18">
            <v>134154</v>
          </cell>
          <cell r="Q18">
            <v>4.7</v>
          </cell>
          <cell r="R18">
            <v>3.1</v>
          </cell>
          <cell r="S18">
            <v>1.6</v>
          </cell>
        </row>
        <row r="19">
          <cell r="C19">
            <v>575</v>
          </cell>
          <cell r="D19">
            <v>557</v>
          </cell>
          <cell r="E19">
            <v>51182</v>
          </cell>
          <cell r="F19">
            <v>48921</v>
          </cell>
          <cell r="G19">
            <v>272846</v>
          </cell>
          <cell r="H19">
            <v>0.9</v>
          </cell>
          <cell r="I19">
            <v>226463</v>
          </cell>
          <cell r="J19">
            <v>46383</v>
          </cell>
          <cell r="K19">
            <v>2.1</v>
          </cell>
          <cell r="L19">
            <v>-6.6</v>
          </cell>
          <cell r="M19">
            <v>524940</v>
          </cell>
          <cell r="N19">
            <v>-1.5</v>
          </cell>
          <cell r="O19">
            <v>441161</v>
          </cell>
          <cell r="P19">
            <v>83779</v>
          </cell>
          <cell r="Q19">
            <v>0</v>
          </cell>
          <cell r="R19">
            <v>-9.6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114215</v>
          </cell>
          <cell r="H22">
            <v>1.2</v>
          </cell>
          <cell r="I22">
            <v>96023</v>
          </cell>
          <cell r="J22">
            <v>18192</v>
          </cell>
          <cell r="K22">
            <v>-0.8</v>
          </cell>
          <cell r="L22">
            <v>12.8</v>
          </cell>
          <cell r="M22">
            <v>234442</v>
          </cell>
          <cell r="N22">
            <v>0.8</v>
          </cell>
          <cell r="O22">
            <v>195377</v>
          </cell>
          <cell r="P22">
            <v>39065</v>
          </cell>
          <cell r="Q22">
            <v>-0.9</v>
          </cell>
          <cell r="R22">
            <v>10.5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367575</v>
          </cell>
          <cell r="H23">
            <v>0.8</v>
          </cell>
          <cell r="I23">
            <v>260524</v>
          </cell>
          <cell r="J23">
            <v>107051</v>
          </cell>
          <cell r="K23">
            <v>3</v>
          </cell>
          <cell r="L23">
            <v>-4</v>
          </cell>
          <cell r="M23">
            <v>695165</v>
          </cell>
          <cell r="N23">
            <v>4.0999999999999996</v>
          </cell>
          <cell r="O23">
            <v>482662</v>
          </cell>
          <cell r="P23">
            <v>212503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43636</v>
          </cell>
          <cell r="G24">
            <v>312187</v>
          </cell>
          <cell r="H24">
            <v>0.3</v>
          </cell>
          <cell r="I24">
            <v>218652</v>
          </cell>
          <cell r="J24">
            <v>93535</v>
          </cell>
          <cell r="K24">
            <v>0.5</v>
          </cell>
          <cell r="L24">
            <v>0</v>
          </cell>
          <cell r="M24">
            <v>520363</v>
          </cell>
          <cell r="N24">
            <v>-0.9</v>
          </cell>
          <cell r="O24">
            <v>350722</v>
          </cell>
          <cell r="P24">
            <v>169641</v>
          </cell>
          <cell r="Q24">
            <v>0.2</v>
          </cell>
          <cell r="R24">
            <v>-3.2</v>
          </cell>
          <cell r="S24">
            <v>1.7</v>
          </cell>
        </row>
        <row r="25">
          <cell r="C25">
            <v>575</v>
          </cell>
          <cell r="D25">
            <v>557</v>
          </cell>
          <cell r="E25">
            <v>51345</v>
          </cell>
          <cell r="F25">
            <v>48886</v>
          </cell>
          <cell r="G25">
            <v>326491</v>
          </cell>
          <cell r="H25">
            <v>7.5</v>
          </cell>
          <cell r="I25">
            <v>268825</v>
          </cell>
          <cell r="J25">
            <v>57666</v>
          </cell>
          <cell r="K25">
            <v>5.4</v>
          </cell>
          <cell r="L25">
            <v>15.3</v>
          </cell>
          <cell r="M25">
            <v>631161</v>
          </cell>
          <cell r="N25">
            <v>6.1</v>
          </cell>
          <cell r="O25">
            <v>524256</v>
          </cell>
          <cell r="P25">
            <v>106905</v>
          </cell>
          <cell r="Q25">
            <v>3.8</v>
          </cell>
          <cell r="R25">
            <v>16.5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29392</v>
          </cell>
          <cell r="H27">
            <v>-6.9</v>
          </cell>
          <cell r="I27">
            <v>23253</v>
          </cell>
          <cell r="J27">
            <v>6139</v>
          </cell>
          <cell r="K27">
            <v>-10.1</v>
          </cell>
          <cell r="L27">
            <v>7.4</v>
          </cell>
          <cell r="M27">
            <v>68541</v>
          </cell>
          <cell r="N27">
            <v>-1</v>
          </cell>
          <cell r="O27">
            <v>56611</v>
          </cell>
          <cell r="P27">
            <v>11930</v>
          </cell>
          <cell r="Q27">
            <v>-4.3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19968</v>
          </cell>
          <cell r="F28">
            <v>19371</v>
          </cell>
          <cell r="G28">
            <v>117693</v>
          </cell>
          <cell r="H28">
            <v>-6.2</v>
          </cell>
          <cell r="I28">
            <v>97402</v>
          </cell>
          <cell r="J28">
            <v>20291</v>
          </cell>
          <cell r="K28">
            <v>-8.8000000000000007</v>
          </cell>
          <cell r="L28">
            <v>8</v>
          </cell>
          <cell r="M28">
            <v>241378</v>
          </cell>
          <cell r="N28">
            <v>-0.5</v>
          </cell>
          <cell r="O28">
            <v>199781</v>
          </cell>
          <cell r="P28">
            <v>41597</v>
          </cell>
          <cell r="Q28">
            <v>-1.9</v>
          </cell>
          <cell r="R28">
            <v>7.3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47677</v>
          </cell>
          <cell r="F29">
            <v>45728</v>
          </cell>
          <cell r="G29">
            <v>396746</v>
          </cell>
          <cell r="H29">
            <v>-3.1</v>
          </cell>
          <cell r="I29">
            <v>265571</v>
          </cell>
          <cell r="J29">
            <v>131175</v>
          </cell>
          <cell r="K29">
            <v>-8.6999999999999993</v>
          </cell>
          <cell r="L29">
            <v>11.2</v>
          </cell>
          <cell r="M29">
            <v>721954</v>
          </cell>
          <cell r="N29">
            <v>0.1</v>
          </cell>
          <cell r="O29">
            <v>488146</v>
          </cell>
          <cell r="P29">
            <v>233808</v>
          </cell>
          <cell r="Q29">
            <v>-5</v>
          </cell>
          <cell r="R29">
            <v>13.3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45556</v>
          </cell>
          <cell r="F30">
            <v>43562</v>
          </cell>
          <cell r="G30">
            <v>295060</v>
          </cell>
          <cell r="H30">
            <v>-4.0999999999999996</v>
          </cell>
          <cell r="I30">
            <v>207349</v>
          </cell>
          <cell r="J30">
            <v>87711</v>
          </cell>
          <cell r="K30">
            <v>0</v>
          </cell>
          <cell r="L30">
            <v>-12.5</v>
          </cell>
          <cell r="M30">
            <v>485050</v>
          </cell>
          <cell r="N30">
            <v>-5.3</v>
          </cell>
          <cell r="O30">
            <v>334524</v>
          </cell>
          <cell r="P30">
            <v>150526</v>
          </cell>
          <cell r="Q30">
            <v>1.5</v>
          </cell>
          <cell r="R30">
            <v>-17.5</v>
          </cell>
          <cell r="S30">
            <v>1.6</v>
          </cell>
        </row>
        <row r="31">
          <cell r="C31">
            <v>576</v>
          </cell>
          <cell r="D31">
            <v>566</v>
          </cell>
          <cell r="E31">
            <v>51459</v>
          </cell>
          <cell r="F31">
            <v>49201</v>
          </cell>
          <cell r="G31">
            <v>304943</v>
          </cell>
          <cell r="H31">
            <v>-6</v>
          </cell>
          <cell r="I31">
            <v>244354</v>
          </cell>
          <cell r="J31">
            <v>60589</v>
          </cell>
          <cell r="K31">
            <v>-9.1999999999999993</v>
          </cell>
          <cell r="L31">
            <v>4.9000000000000004</v>
          </cell>
          <cell r="M31">
            <v>597666</v>
          </cell>
          <cell r="N31">
            <v>-4.8</v>
          </cell>
          <cell r="O31">
            <v>488958</v>
          </cell>
          <cell r="P31">
            <v>108708</v>
          </cell>
          <cell r="Q31">
            <v>-6.3</v>
          </cell>
          <cell r="R31">
            <v>0.8</v>
          </cell>
          <cell r="S31">
            <v>2</v>
          </cell>
        </row>
        <row r="33">
          <cell r="C33">
            <v>71</v>
          </cell>
          <cell r="D33">
            <v>70</v>
          </cell>
          <cell r="E33">
            <v>6026</v>
          </cell>
          <cell r="F33">
            <v>5654</v>
          </cell>
          <cell r="G33">
            <v>34048</v>
          </cell>
          <cell r="H33">
            <v>15.5</v>
          </cell>
          <cell r="I33">
            <v>28123</v>
          </cell>
          <cell r="J33">
            <v>5925</v>
          </cell>
          <cell r="K33">
            <v>19.100000000000001</v>
          </cell>
          <cell r="L33">
            <v>0.9</v>
          </cell>
          <cell r="M33">
            <v>76034</v>
          </cell>
          <cell r="N33">
            <v>12</v>
          </cell>
          <cell r="O33">
            <v>64995</v>
          </cell>
          <cell r="P33">
            <v>11039</v>
          </cell>
          <cell r="Q33">
            <v>16.7</v>
          </cell>
          <cell r="R33">
            <v>-9.6999999999999993</v>
          </cell>
          <cell r="S33">
            <v>2.2000000000000002</v>
          </cell>
        </row>
        <row r="34">
          <cell r="C34">
            <v>219</v>
          </cell>
          <cell r="D34">
            <v>214</v>
          </cell>
          <cell r="E34">
            <v>20006</v>
          </cell>
          <cell r="F34">
            <v>19415</v>
          </cell>
          <cell r="G34">
            <v>142025</v>
          </cell>
          <cell r="H34">
            <v>5.4</v>
          </cell>
          <cell r="I34">
            <v>119495</v>
          </cell>
          <cell r="J34">
            <v>22530</v>
          </cell>
          <cell r="K34">
            <v>4.7</v>
          </cell>
          <cell r="L34">
            <v>11.3</v>
          </cell>
          <cell r="M34">
            <v>287084</v>
          </cell>
          <cell r="N34">
            <v>6.8</v>
          </cell>
          <cell r="O34">
            <v>238537</v>
          </cell>
          <cell r="P34">
            <v>48547</v>
          </cell>
          <cell r="Q34">
            <v>6.4</v>
          </cell>
          <cell r="R34">
            <v>11.8</v>
          </cell>
          <cell r="S34">
            <v>2</v>
          </cell>
        </row>
        <row r="35">
          <cell r="C35">
            <v>357</v>
          </cell>
          <cell r="D35">
            <v>344</v>
          </cell>
          <cell r="E35">
            <v>47663</v>
          </cell>
          <cell r="F35">
            <v>45796</v>
          </cell>
          <cell r="G35">
            <v>433240</v>
          </cell>
          <cell r="H35">
            <v>6.8</v>
          </cell>
          <cell r="I35">
            <v>291848</v>
          </cell>
          <cell r="J35">
            <v>141392</v>
          </cell>
          <cell r="K35">
            <v>2.9</v>
          </cell>
          <cell r="L35">
            <v>16.600000000000001</v>
          </cell>
          <cell r="M35">
            <v>789714</v>
          </cell>
          <cell r="N35">
            <v>8.8000000000000007</v>
          </cell>
          <cell r="O35">
            <v>530104</v>
          </cell>
          <cell r="P35">
            <v>259610</v>
          </cell>
          <cell r="Q35">
            <v>4</v>
          </cell>
          <cell r="R35">
            <v>20.6</v>
          </cell>
          <cell r="S35">
            <v>1.8</v>
          </cell>
        </row>
        <row r="36">
          <cell r="C36">
            <v>319</v>
          </cell>
          <cell r="D36">
            <v>302</v>
          </cell>
          <cell r="E36">
            <v>45363</v>
          </cell>
          <cell r="F36">
            <v>43517</v>
          </cell>
          <cell r="G36">
            <v>352202</v>
          </cell>
          <cell r="H36">
            <v>14.3</v>
          </cell>
          <cell r="I36">
            <v>240762</v>
          </cell>
          <cell r="J36">
            <v>111440</v>
          </cell>
          <cell r="K36">
            <v>16.7</v>
          </cell>
          <cell r="L36">
            <v>9</v>
          </cell>
          <cell r="M36">
            <v>586467</v>
          </cell>
          <cell r="N36">
            <v>10.199999999999999</v>
          </cell>
          <cell r="O36">
            <v>391404</v>
          </cell>
          <cell r="P36">
            <v>195063</v>
          </cell>
          <cell r="Q36">
            <v>14.2</v>
          </cell>
          <cell r="R36">
            <v>2.6</v>
          </cell>
          <cell r="S36">
            <v>1.7</v>
          </cell>
        </row>
        <row r="37">
          <cell r="C37">
            <v>576</v>
          </cell>
          <cell r="D37">
            <v>566</v>
          </cell>
          <cell r="E37">
            <v>51545</v>
          </cell>
          <cell r="F37">
            <v>49438</v>
          </cell>
          <cell r="G37">
            <v>354396</v>
          </cell>
          <cell r="H37">
            <v>3.4</v>
          </cell>
          <cell r="I37">
            <v>289555</v>
          </cell>
          <cell r="J37">
            <v>64841</v>
          </cell>
          <cell r="K37">
            <v>1.8</v>
          </cell>
          <cell r="L37">
            <v>5.4</v>
          </cell>
          <cell r="M37">
            <v>679128</v>
          </cell>
          <cell r="N37">
            <v>2.4</v>
          </cell>
          <cell r="O37">
            <v>561172</v>
          </cell>
          <cell r="P37">
            <v>117956</v>
          </cell>
          <cell r="Q37">
            <v>1.8</v>
          </cell>
          <cell r="R37">
            <v>2.2000000000000002</v>
          </cell>
          <cell r="S37">
            <v>1.9</v>
          </cell>
        </row>
        <row r="39">
          <cell r="C39">
            <v>71</v>
          </cell>
          <cell r="D39">
            <v>70</v>
          </cell>
          <cell r="E39">
            <v>6090</v>
          </cell>
          <cell r="F39">
            <v>5720</v>
          </cell>
          <cell r="G39">
            <v>31673</v>
          </cell>
          <cell r="H39">
            <v>-7.5</v>
          </cell>
          <cell r="I39">
            <v>25863</v>
          </cell>
          <cell r="J39">
            <v>5810</v>
          </cell>
          <cell r="K39">
            <v>2.2000000000000002</v>
          </cell>
          <cell r="L39">
            <v>-35.1</v>
          </cell>
          <cell r="M39">
            <v>73180</v>
          </cell>
          <cell r="N39">
            <v>-12</v>
          </cell>
          <cell r="O39">
            <v>61493</v>
          </cell>
          <cell r="P39">
            <v>11687</v>
          </cell>
          <cell r="Q39">
            <v>-3.9</v>
          </cell>
          <cell r="R39">
            <v>-39.1</v>
          </cell>
          <cell r="S39">
            <v>2.2999999999999998</v>
          </cell>
        </row>
        <row r="40">
          <cell r="C40">
            <v>216</v>
          </cell>
          <cell r="D40">
            <v>214</v>
          </cell>
          <cell r="E40">
            <v>19695</v>
          </cell>
          <cell r="F40">
            <v>19362</v>
          </cell>
          <cell r="G40">
            <v>124292</v>
          </cell>
          <cell r="H40">
            <v>-12.4</v>
          </cell>
          <cell r="I40">
            <v>99557</v>
          </cell>
          <cell r="J40">
            <v>24735</v>
          </cell>
          <cell r="K40">
            <v>-9.5</v>
          </cell>
          <cell r="L40">
            <v>-22.6</v>
          </cell>
          <cell r="M40">
            <v>267761</v>
          </cell>
          <cell r="N40">
            <v>-10.4</v>
          </cell>
          <cell r="O40">
            <v>205315</v>
          </cell>
          <cell r="P40">
            <v>62446</v>
          </cell>
          <cell r="Q40">
            <v>-6.7</v>
          </cell>
          <cell r="R40">
            <v>-20.7</v>
          </cell>
          <cell r="S40">
            <v>2.2000000000000002</v>
          </cell>
        </row>
        <row r="41">
          <cell r="C41">
            <v>358</v>
          </cell>
          <cell r="D41">
            <v>346</v>
          </cell>
          <cell r="E41">
            <v>47633</v>
          </cell>
          <cell r="F41">
            <v>45836</v>
          </cell>
          <cell r="G41">
            <v>400837</v>
          </cell>
          <cell r="H41">
            <v>-6.2</v>
          </cell>
          <cell r="I41">
            <v>260773</v>
          </cell>
          <cell r="J41">
            <v>140064</v>
          </cell>
          <cell r="K41">
            <v>9.6999999999999993</v>
          </cell>
          <cell r="L41">
            <v>-26.2</v>
          </cell>
          <cell r="M41">
            <v>739540</v>
          </cell>
          <cell r="N41">
            <v>-9.4</v>
          </cell>
          <cell r="O41">
            <v>480709</v>
          </cell>
          <cell r="P41">
            <v>258831</v>
          </cell>
          <cell r="Q41">
            <v>6.8</v>
          </cell>
          <cell r="R41">
            <v>-29.2</v>
          </cell>
          <cell r="S41">
            <v>1.8</v>
          </cell>
        </row>
        <row r="42">
          <cell r="C42">
            <v>326</v>
          </cell>
          <cell r="D42">
            <v>310</v>
          </cell>
          <cell r="E42">
            <v>45652</v>
          </cell>
          <cell r="F42">
            <v>43652</v>
          </cell>
          <cell r="G42">
            <v>330322</v>
          </cell>
          <cell r="H42">
            <v>-7.4</v>
          </cell>
          <cell r="I42">
            <v>235711</v>
          </cell>
          <cell r="J42">
            <v>94611</v>
          </cell>
          <cell r="K42">
            <v>11.7</v>
          </cell>
          <cell r="L42">
            <v>-35.1</v>
          </cell>
          <cell r="M42">
            <v>554771</v>
          </cell>
          <cell r="N42">
            <v>-16.5</v>
          </cell>
          <cell r="O42">
            <v>392832</v>
          </cell>
          <cell r="P42">
            <v>161939</v>
          </cell>
          <cell r="Q42">
            <v>6.1</v>
          </cell>
          <cell r="R42">
            <v>-45</v>
          </cell>
          <cell r="S42">
            <v>1.7</v>
          </cell>
        </row>
        <row r="43">
          <cell r="C43">
            <v>577</v>
          </cell>
          <cell r="D43">
            <v>567</v>
          </cell>
          <cell r="E43">
            <v>51591</v>
          </cell>
          <cell r="F43">
            <v>49300</v>
          </cell>
          <cell r="G43">
            <v>328036</v>
          </cell>
          <cell r="H43">
            <v>-17.5</v>
          </cell>
          <cell r="I43">
            <v>268464</v>
          </cell>
          <cell r="J43">
            <v>59572</v>
          </cell>
          <cell r="K43">
            <v>-7.5</v>
          </cell>
          <cell r="L43">
            <v>-44.5</v>
          </cell>
          <cell r="M43">
            <v>634043</v>
          </cell>
          <cell r="N43">
            <v>-17.399999999999999</v>
          </cell>
          <cell r="O43">
            <v>522714</v>
          </cell>
          <cell r="P43">
            <v>111329</v>
          </cell>
          <cell r="Q43">
            <v>-6.9</v>
          </cell>
          <cell r="R43">
            <v>-46</v>
          </cell>
          <cell r="S43">
            <v>1.9</v>
          </cell>
        </row>
        <row r="45">
          <cell r="C45">
            <v>71</v>
          </cell>
          <cell r="D45">
            <v>69</v>
          </cell>
          <cell r="E45">
            <v>6087</v>
          </cell>
          <cell r="F45">
            <v>5514</v>
          </cell>
          <cell r="G45">
            <v>28306</v>
          </cell>
          <cell r="H45">
            <v>1</v>
          </cell>
          <cell r="I45">
            <v>21775</v>
          </cell>
          <cell r="J45">
            <v>6531</v>
          </cell>
          <cell r="K45">
            <v>5.2</v>
          </cell>
          <cell r="L45">
            <v>-11</v>
          </cell>
          <cell r="M45">
            <v>63324</v>
          </cell>
          <cell r="N45">
            <v>-2.6</v>
          </cell>
          <cell r="O45">
            <v>50182</v>
          </cell>
          <cell r="P45">
            <v>13142</v>
          </cell>
          <cell r="Q45">
            <v>-1.2</v>
          </cell>
          <cell r="R45">
            <v>-7.7</v>
          </cell>
          <cell r="S45">
            <v>2.2000000000000002</v>
          </cell>
        </row>
        <row r="46">
          <cell r="C46">
            <v>218</v>
          </cell>
          <cell r="D46">
            <v>216</v>
          </cell>
          <cell r="E46">
            <v>19725</v>
          </cell>
          <cell r="F46">
            <v>19295</v>
          </cell>
          <cell r="G46">
            <v>119230</v>
          </cell>
          <cell r="H46">
            <v>1.5</v>
          </cell>
          <cell r="I46">
            <v>93925</v>
          </cell>
          <cell r="J46">
            <v>25305</v>
          </cell>
          <cell r="K46">
            <v>-0.1</v>
          </cell>
          <cell r="L46">
            <v>8</v>
          </cell>
          <cell r="M46">
            <v>254862</v>
          </cell>
          <cell r="N46">
            <v>1.9</v>
          </cell>
          <cell r="O46">
            <v>202360</v>
          </cell>
          <cell r="P46">
            <v>52502</v>
          </cell>
          <cell r="Q46">
            <v>1.5</v>
          </cell>
          <cell r="R46">
            <v>3.5</v>
          </cell>
          <cell r="S46">
            <v>2.1</v>
          </cell>
        </row>
        <row r="47">
          <cell r="C47">
            <v>356</v>
          </cell>
          <cell r="D47">
            <v>345</v>
          </cell>
          <cell r="E47">
            <v>47593</v>
          </cell>
          <cell r="F47">
            <v>46038</v>
          </cell>
          <cell r="G47">
            <v>405904</v>
          </cell>
          <cell r="H47">
            <v>5.7</v>
          </cell>
          <cell r="I47">
            <v>251873</v>
          </cell>
          <cell r="J47">
            <v>154031</v>
          </cell>
          <cell r="K47">
            <v>1.9</v>
          </cell>
          <cell r="L47">
            <v>12.7</v>
          </cell>
          <cell r="M47">
            <v>749512</v>
          </cell>
          <cell r="N47">
            <v>4.7</v>
          </cell>
          <cell r="O47">
            <v>471087</v>
          </cell>
          <cell r="P47">
            <v>278425</v>
          </cell>
          <cell r="Q47">
            <v>0.8</v>
          </cell>
          <cell r="R47">
            <v>12</v>
          </cell>
          <cell r="S47">
            <v>1.8</v>
          </cell>
        </row>
        <row r="48">
          <cell r="C48">
            <v>327</v>
          </cell>
          <cell r="D48">
            <v>310</v>
          </cell>
          <cell r="E48">
            <v>46108</v>
          </cell>
          <cell r="F48">
            <v>44122</v>
          </cell>
          <cell r="G48">
            <v>316950</v>
          </cell>
          <cell r="H48">
            <v>-1.5</v>
          </cell>
          <cell r="I48">
            <v>217134</v>
          </cell>
          <cell r="J48">
            <v>99816</v>
          </cell>
          <cell r="K48">
            <v>8.3000000000000007</v>
          </cell>
          <cell r="L48">
            <v>-17.7</v>
          </cell>
          <cell r="M48">
            <v>530694</v>
          </cell>
          <cell r="N48">
            <v>-1.1000000000000001</v>
          </cell>
          <cell r="O48">
            <v>355287</v>
          </cell>
          <cell r="P48">
            <v>175407</v>
          </cell>
          <cell r="Q48">
            <v>8.1</v>
          </cell>
          <cell r="R48">
            <v>-15.6</v>
          </cell>
          <cell r="S48">
            <v>1.7</v>
          </cell>
        </row>
        <row r="49">
          <cell r="C49">
            <v>585</v>
          </cell>
          <cell r="D49">
            <v>574</v>
          </cell>
          <cell r="E49">
            <v>51757</v>
          </cell>
          <cell r="F49">
            <v>49401</v>
          </cell>
          <cell r="G49">
            <v>320944</v>
          </cell>
          <cell r="H49">
            <v>-12</v>
          </cell>
          <cell r="I49">
            <v>252039</v>
          </cell>
          <cell r="J49">
            <v>68905</v>
          </cell>
          <cell r="K49">
            <v>-9.6</v>
          </cell>
          <cell r="L49">
            <v>-19.899999999999999</v>
          </cell>
          <cell r="M49">
            <v>673824</v>
          </cell>
          <cell r="N49">
            <v>-2.2999999999999998</v>
          </cell>
          <cell r="O49">
            <v>533457</v>
          </cell>
          <cell r="P49">
            <v>140367</v>
          </cell>
          <cell r="Q49">
            <v>-1.1000000000000001</v>
          </cell>
          <cell r="R49">
            <v>-6.6</v>
          </cell>
          <cell r="S49">
            <v>2.1</v>
          </cell>
        </row>
        <row r="51">
          <cell r="C51">
            <v>72</v>
          </cell>
          <cell r="D51">
            <v>69</v>
          </cell>
          <cell r="E51">
            <v>6361</v>
          </cell>
          <cell r="F51">
            <v>5642</v>
          </cell>
          <cell r="G51">
            <v>31270</v>
          </cell>
          <cell r="H51">
            <v>10.3</v>
          </cell>
          <cell r="I51">
            <v>25098</v>
          </cell>
          <cell r="J51">
            <v>6172</v>
          </cell>
          <cell r="K51">
            <v>13.2</v>
          </cell>
          <cell r="L51">
            <v>-0.1</v>
          </cell>
          <cell r="M51">
            <v>65564</v>
          </cell>
          <cell r="N51">
            <v>4.5999999999999996</v>
          </cell>
          <cell r="O51">
            <v>53201</v>
          </cell>
          <cell r="P51">
            <v>12363</v>
          </cell>
          <cell r="Q51">
            <v>4.5999999999999996</v>
          </cell>
          <cell r="R51">
            <v>4.5</v>
          </cell>
          <cell r="S51">
            <v>2.1</v>
          </cell>
        </row>
        <row r="52">
          <cell r="C52">
            <v>219</v>
          </cell>
          <cell r="D52">
            <v>215</v>
          </cell>
          <cell r="E52">
            <v>19736</v>
          </cell>
          <cell r="F52">
            <v>19215</v>
          </cell>
          <cell r="G52">
            <v>129327</v>
          </cell>
          <cell r="H52">
            <v>-5.8</v>
          </cell>
          <cell r="I52">
            <v>102098</v>
          </cell>
          <cell r="J52">
            <v>27229</v>
          </cell>
          <cell r="K52">
            <v>-9.1</v>
          </cell>
          <cell r="L52">
            <v>8.6999999999999993</v>
          </cell>
          <cell r="M52">
            <v>268327</v>
          </cell>
          <cell r="N52">
            <v>-6.4</v>
          </cell>
          <cell r="O52">
            <v>210751</v>
          </cell>
          <cell r="P52">
            <v>57576</v>
          </cell>
          <cell r="Q52">
            <v>-9.6</v>
          </cell>
          <cell r="R52">
            <v>7.4</v>
          </cell>
          <cell r="S52">
            <v>2.1</v>
          </cell>
        </row>
        <row r="53">
          <cell r="C53">
            <v>356</v>
          </cell>
          <cell r="D53">
            <v>346</v>
          </cell>
          <cell r="E53">
            <v>47599</v>
          </cell>
          <cell r="F53">
            <v>46063</v>
          </cell>
          <cell r="G53">
            <v>425687</v>
          </cell>
          <cell r="H53">
            <v>4.4000000000000004</v>
          </cell>
          <cell r="I53">
            <v>266455</v>
          </cell>
          <cell r="J53">
            <v>159232</v>
          </cell>
          <cell r="K53">
            <v>1.4</v>
          </cell>
          <cell r="L53">
            <v>9.8000000000000007</v>
          </cell>
          <cell r="M53">
            <v>811465</v>
          </cell>
          <cell r="N53">
            <v>3.3</v>
          </cell>
          <cell r="O53">
            <v>508570</v>
          </cell>
          <cell r="P53">
            <v>302895</v>
          </cell>
          <cell r="Q53">
            <v>-0.2</v>
          </cell>
          <cell r="R53">
            <v>9.9</v>
          </cell>
          <cell r="S53">
            <v>1.9</v>
          </cell>
        </row>
        <row r="54">
          <cell r="C54">
            <v>330</v>
          </cell>
          <cell r="D54">
            <v>312</v>
          </cell>
          <cell r="E54">
            <v>46139</v>
          </cell>
          <cell r="F54">
            <v>43775</v>
          </cell>
          <cell r="G54">
            <v>341553</v>
          </cell>
          <cell r="H54">
            <v>15.1</v>
          </cell>
          <cell r="I54">
            <v>211712</v>
          </cell>
          <cell r="J54">
            <v>129841</v>
          </cell>
          <cell r="K54">
            <v>3.3</v>
          </cell>
          <cell r="L54">
            <v>41.5</v>
          </cell>
          <cell r="M54">
            <v>565495</v>
          </cell>
          <cell r="N54">
            <v>10.6</v>
          </cell>
          <cell r="O54">
            <v>358987</v>
          </cell>
          <cell r="P54">
            <v>206508</v>
          </cell>
          <cell r="Q54">
            <v>3.9</v>
          </cell>
          <cell r="R54">
            <v>24.7</v>
          </cell>
          <cell r="S54">
            <v>1.7</v>
          </cell>
        </row>
        <row r="55">
          <cell r="C55">
            <v>592</v>
          </cell>
          <cell r="D55">
            <v>578</v>
          </cell>
          <cell r="E55">
            <v>51846</v>
          </cell>
          <cell r="F55">
            <v>49512</v>
          </cell>
          <cell r="G55">
            <v>322567</v>
          </cell>
          <cell r="H55">
            <v>-5.5</v>
          </cell>
          <cell r="I55">
            <v>255612</v>
          </cell>
          <cell r="J55">
            <v>66955</v>
          </cell>
          <cell r="K55">
            <v>-6.5</v>
          </cell>
          <cell r="L55">
            <v>-1.4</v>
          </cell>
          <cell r="M55">
            <v>631491</v>
          </cell>
          <cell r="N55">
            <v>-4.3</v>
          </cell>
          <cell r="O55">
            <v>508555</v>
          </cell>
          <cell r="P55">
            <v>122936</v>
          </cell>
          <cell r="Q55">
            <v>-5.4</v>
          </cell>
          <cell r="R55">
            <v>0.1</v>
          </cell>
          <cell r="S55">
            <v>2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43" activePane="bottomRight" state="frozen"/>
      <selection pane="topRight"/>
      <selection pane="bottomLeft"/>
      <selection pane="bottomRight" activeCell="O64" sqref="O6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25329</v>
      </c>
      <c r="H9" s="76">
        <f>'[1]AÜ städtis'!H9</f>
        <v>5</v>
      </c>
      <c r="I9" s="76">
        <f>'[1]AÜ städtis'!I9</f>
        <v>20376</v>
      </c>
      <c r="J9" s="76">
        <f>'[1]AÜ städtis'!J9</f>
        <v>4953</v>
      </c>
      <c r="K9" s="76">
        <f>'[1]AÜ städtis'!K9</f>
        <v>0.6</v>
      </c>
      <c r="L9" s="76">
        <f>'[1]AÜ städtis'!L9</f>
        <v>27.8</v>
      </c>
      <c r="M9" s="76">
        <f>'[1]AÜ städtis'!M9</f>
        <v>60596</v>
      </c>
      <c r="N9" s="76">
        <f>'[1]AÜ städtis'!N9</f>
        <v>4.2</v>
      </c>
      <c r="O9" s="76">
        <f>'[1]AÜ städtis'!O9</f>
        <v>51639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81729</v>
      </c>
      <c r="H10" s="76">
        <f>'[1]AÜ städtis'!H10</f>
        <v>-5.4</v>
      </c>
      <c r="I10" s="76">
        <f>'[1]AÜ städtis'!I10</f>
        <v>69650</v>
      </c>
      <c r="J10" s="76">
        <f>'[1]AÜ städtis'!J10</f>
        <v>12079</v>
      </c>
      <c r="K10" s="76">
        <f>'[1]AÜ städtis'!K10</f>
        <v>-6</v>
      </c>
      <c r="L10" s="76">
        <f>'[1]AÜ städtis'!L10</f>
        <v>-2.2000000000000002</v>
      </c>
      <c r="M10" s="76">
        <f>'[1]AÜ städtis'!M10</f>
        <v>168162</v>
      </c>
      <c r="N10" s="76">
        <f>'[1]AÜ städtis'!N10</f>
        <v>-4.3</v>
      </c>
      <c r="O10" s="76">
        <f>'[1]AÜ städtis'!O10</f>
        <v>142191</v>
      </c>
      <c r="P10" s="76">
        <f>'[1]AÜ städtis'!P10</f>
        <v>25971</v>
      </c>
      <c r="Q10" s="76">
        <f>'[1]AÜ städtis'!Q10</f>
        <v>-4.8</v>
      </c>
      <c r="R10" s="76">
        <f>'[1]AÜ städtis'!R10</f>
        <v>-1.7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283391</v>
      </c>
      <c r="H11" s="76">
        <f>'[1]AÜ städtis'!H11</f>
        <v>-8.4</v>
      </c>
      <c r="I11" s="76">
        <f>'[1]AÜ städtis'!I11</f>
        <v>203336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492158</v>
      </c>
      <c r="N11" s="76">
        <f>'[1]AÜ städtis'!N11</f>
        <v>-13.6</v>
      </c>
      <c r="O11" s="76">
        <f>'[1]AÜ städtis'!O11</f>
        <v>354638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45489</v>
      </c>
      <c r="F12" s="76">
        <f>'[1]AÜ städtis'!F12</f>
        <v>43547</v>
      </c>
      <c r="G12" s="76">
        <f>'[1]AÜ städtis'!G12</f>
        <v>269703</v>
      </c>
      <c r="H12" s="76">
        <f>'[1]AÜ städtis'!H12</f>
        <v>-3.1</v>
      </c>
      <c r="I12" s="76">
        <f>'[1]AÜ städtis'!I12</f>
        <v>178319</v>
      </c>
      <c r="J12" s="76">
        <f>'[1]AÜ städtis'!J12</f>
        <v>91384</v>
      </c>
      <c r="K12" s="76">
        <f>'[1]AÜ städtis'!K12</f>
        <v>-4.8</v>
      </c>
      <c r="L12" s="76">
        <f>'[1]AÜ städtis'!L12</f>
        <v>0.3</v>
      </c>
      <c r="M12" s="76">
        <f>'[1]AÜ städtis'!M12</f>
        <v>468586</v>
      </c>
      <c r="N12" s="76">
        <f>'[1]AÜ städtis'!N12</f>
        <v>-2</v>
      </c>
      <c r="O12" s="76">
        <f>'[1]AÜ städtis'!O12</f>
        <v>292960</v>
      </c>
      <c r="P12" s="76">
        <f>'[1]AÜ städtis'!P12</f>
        <v>175626</v>
      </c>
      <c r="Q12" s="76">
        <f>'[1]AÜ städtis'!Q12</f>
        <v>-4.4000000000000004</v>
      </c>
      <c r="R12" s="76">
        <f>'[1]AÜ städtis'!R12</f>
        <v>2.2999999999999998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557</v>
      </c>
      <c r="E13" s="76">
        <f>'[1]AÜ städtis'!E13</f>
        <v>51101</v>
      </c>
      <c r="F13" s="76">
        <f>'[1]AÜ städtis'!F13</f>
        <v>48857</v>
      </c>
      <c r="G13" s="76">
        <f>'[1]AÜ städtis'!G13</f>
        <v>253734</v>
      </c>
      <c r="H13" s="76">
        <f>'[1]AÜ städtis'!H13</f>
        <v>4.3</v>
      </c>
      <c r="I13" s="76">
        <f>'[1]AÜ städtis'!I13</f>
        <v>207273</v>
      </c>
      <c r="J13" s="76">
        <f>'[1]AÜ städtis'!J13</f>
        <v>46461</v>
      </c>
      <c r="K13" s="76">
        <f>'[1]AÜ städtis'!K13</f>
        <v>3.8</v>
      </c>
      <c r="L13" s="76">
        <f>'[1]AÜ städtis'!L13</f>
        <v>5.6</v>
      </c>
      <c r="M13" s="76">
        <f>'[1]AÜ städtis'!M13</f>
        <v>499963</v>
      </c>
      <c r="N13" s="76">
        <f>'[1]AÜ städtis'!N13</f>
        <v>1.7</v>
      </c>
      <c r="O13" s="76">
        <f>'[1]AÜ städtis'!O13</f>
        <v>415115</v>
      </c>
      <c r="P13" s="76">
        <f>'[1]AÜ städtis'!P13</f>
        <v>84848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913886</v>
      </c>
      <c r="H14" s="21">
        <f>G14/'2024'!G14*100-100</f>
        <v>-3.0020060074084256</v>
      </c>
      <c r="I14" s="20">
        <f>SUM(I9:I13)</f>
        <v>678954</v>
      </c>
      <c r="J14" s="20">
        <f>SUM(J9:J13)</f>
        <v>234932</v>
      </c>
      <c r="K14" s="21">
        <f>I14/'2024'!I14*100-100</f>
        <v>-2.9019829931097263</v>
      </c>
      <c r="L14" s="21">
        <f>J14/'2024'!J14*100-100</f>
        <v>-3.2899178343844113</v>
      </c>
      <c r="M14" s="20">
        <f>SUM(M9:M13)</f>
        <v>1689465</v>
      </c>
      <c r="N14" s="21">
        <f>M14/'2024'!M14*100-100</f>
        <v>-4.6548796324043451</v>
      </c>
      <c r="O14" s="20">
        <f>SUM(O9:O13)</f>
        <v>1256543</v>
      </c>
      <c r="P14" s="20">
        <f>SUM(P9:P13)</f>
        <v>432922</v>
      </c>
      <c r="Q14" s="21">
        <f>O14/'2024'!O14*100-100</f>
        <v>-4.1765835869599215</v>
      </c>
      <c r="R14" s="21">
        <f>P14/'2024'!P14*100-100</f>
        <v>-6.0164641929853531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91751</v>
      </c>
      <c r="H19" s="77">
        <f>IF('[1]AÜ städtis'!H16="...","",'[1]AÜ städtis'!H16)</f>
        <v>1.7</v>
      </c>
      <c r="I19" s="77">
        <f>IF('[1]AÜ städtis'!I16="...","",'[1]AÜ städtis'!I16)</f>
        <v>77870</v>
      </c>
      <c r="J19" s="77">
        <f>IF('[1]AÜ städtis'!J16="...","",'[1]AÜ städtis'!J16)</f>
        <v>13881</v>
      </c>
      <c r="K19" s="77">
        <f>IF('[1]AÜ städtis'!K16="...","",'[1]AÜ städtis'!K16)</f>
        <v>-0.5</v>
      </c>
      <c r="L19" s="77">
        <f>IF('[1]AÜ städtis'!L16="...","",'[1]AÜ städtis'!L16)</f>
        <v>18.600000000000001</v>
      </c>
      <c r="M19" s="77">
        <f>IF('[1]AÜ städtis'!M16="...","",'[1]AÜ städtis'!M16)</f>
        <v>180448</v>
      </c>
      <c r="N19" s="77">
        <f>IF('[1]AÜ städtis'!N16="...","",'[1]AÜ städtis'!N16)</f>
        <v>-2.9</v>
      </c>
      <c r="O19" s="77">
        <f>IF('[1]AÜ städtis'!O16="...","",'[1]AÜ städtis'!O16)</f>
        <v>152414</v>
      </c>
      <c r="P19" s="77">
        <f>IF('[1]AÜ städtis'!P16="...","",'[1]AÜ städtis'!P16)</f>
        <v>28034</v>
      </c>
      <c r="Q19" s="77">
        <f>IF('[1]AÜ städtis'!Q16="...","",'[1]AÜ städtis'!Q16)</f>
        <v>-4.7</v>
      </c>
      <c r="R19" s="77">
        <f>IF('[1]AÜ städtis'!R16="...","",'[1]AÜ städtis'!R16)</f>
        <v>8.6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327075</v>
      </c>
      <c r="H20" s="77">
        <f>IF('[1]AÜ städtis'!H17="...","",'[1]AÜ städtis'!H17)</f>
        <v>3.3</v>
      </c>
      <c r="I20" s="77">
        <f>IF('[1]AÜ städtis'!I17="...","",'[1]AÜ städtis'!I17)</f>
        <v>233027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574177</v>
      </c>
      <c r="N20" s="77">
        <f>IF('[1]AÜ städtis'!N17="...","",'[1]AÜ städtis'!N17)</f>
        <v>-1.2</v>
      </c>
      <c r="O20" s="77">
        <f>IF('[1]AÜ städtis'!O17="...","",'[1]AÜ städtis'!O17)</f>
        <v>405193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45437</v>
      </c>
      <c r="F21" s="77">
        <f>IF('[1]AÜ städtis'!F18="...","",'[1]AÜ städtis'!F18)</f>
        <v>43303</v>
      </c>
      <c r="G21" s="77">
        <f>IF('[1]AÜ städtis'!G18="...","",'[1]AÜ städtis'!G18)</f>
        <v>266026</v>
      </c>
      <c r="H21" s="77">
        <f>IF('[1]AÜ städtis'!H18="...","",'[1]AÜ städtis'!H18)</f>
        <v>6.3</v>
      </c>
      <c r="I21" s="77">
        <f>IF('[1]AÜ städtis'!I18="...","",'[1]AÜ städtis'!I18)</f>
        <v>184839</v>
      </c>
      <c r="J21" s="77">
        <f>IF('[1]AÜ städtis'!J18="...","",'[1]AÜ städtis'!J18)</f>
        <v>81187</v>
      </c>
      <c r="K21" s="77">
        <f>IF('[1]AÜ städtis'!K18="...","",'[1]AÜ städtis'!K18)</f>
        <v>5.8</v>
      </c>
      <c r="L21" s="77">
        <f>IF('[1]AÜ städtis'!L18="...","",'[1]AÜ städtis'!L18)</f>
        <v>7.5</v>
      </c>
      <c r="M21" s="77">
        <f>IF('[1]AÜ städtis'!M18="...","",'[1]AÜ städtis'!M18)</f>
        <v>422771</v>
      </c>
      <c r="N21" s="77">
        <f>IF('[1]AÜ städtis'!N18="...","",'[1]AÜ städtis'!N18)</f>
        <v>4.2</v>
      </c>
      <c r="O21" s="77">
        <f>IF('[1]AÜ städtis'!O18="...","",'[1]AÜ städtis'!O18)</f>
        <v>288617</v>
      </c>
      <c r="P21" s="77">
        <f>IF('[1]AÜ städtis'!P18="...","",'[1]AÜ städtis'!P18)</f>
        <v>134154</v>
      </c>
      <c r="Q21" s="77">
        <f>IF('[1]AÜ städtis'!Q18="...","",'[1]AÜ städtis'!Q18)</f>
        <v>4.7</v>
      </c>
      <c r="R21" s="77">
        <f>IF('[1]AÜ städtis'!R18="...","",'[1]AÜ städtis'!R18)</f>
        <v>3.1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557</v>
      </c>
      <c r="E22" s="77">
        <f>IF('[1]AÜ städtis'!E19="...","",'[1]AÜ städtis'!E19)</f>
        <v>51182</v>
      </c>
      <c r="F22" s="77">
        <f>IF('[1]AÜ städtis'!F19="...","",'[1]AÜ städtis'!F19)</f>
        <v>48921</v>
      </c>
      <c r="G22" s="77">
        <f>IF('[1]AÜ städtis'!G19="...","",'[1]AÜ städtis'!G19)</f>
        <v>272846</v>
      </c>
      <c r="H22" s="77">
        <f>IF('[1]AÜ städtis'!H19="...","",'[1]AÜ städtis'!H19)</f>
        <v>0.9</v>
      </c>
      <c r="I22" s="77">
        <f>IF('[1]AÜ städtis'!I19="...","",'[1]AÜ städtis'!I19)</f>
        <v>226463</v>
      </c>
      <c r="J22" s="77">
        <f>IF('[1]AÜ städtis'!J19="...","",'[1]AÜ städtis'!J19)</f>
        <v>46383</v>
      </c>
      <c r="K22" s="77">
        <f>IF('[1]AÜ städtis'!K19="...","",'[1]AÜ städtis'!K19)</f>
        <v>2.1</v>
      </c>
      <c r="L22" s="77">
        <f>IF('[1]AÜ städtis'!L19="...","",'[1]AÜ städtis'!L19)</f>
        <v>-6.6</v>
      </c>
      <c r="M22" s="77">
        <f>IF('[1]AÜ städtis'!M19="...","",'[1]AÜ städtis'!M19)</f>
        <v>524940</v>
      </c>
      <c r="N22" s="77">
        <f>IF('[1]AÜ städtis'!N19="...","",'[1]AÜ städtis'!N19)</f>
        <v>-1.5</v>
      </c>
      <c r="O22" s="77">
        <f>IF('[1]AÜ städtis'!O19="...","",'[1]AÜ städtis'!O19)</f>
        <v>441161</v>
      </c>
      <c r="P22" s="77">
        <f>IF('[1]AÜ städtis'!P19="...","",'[1]AÜ städtis'!P19)</f>
        <v>83779</v>
      </c>
      <c r="Q22" s="77">
        <f>IF('[1]AÜ städtis'!Q19="...","",'[1]AÜ städtis'!Q19)</f>
        <v>0</v>
      </c>
      <c r="R22" s="77">
        <f>IF('[1]AÜ städtis'!R19="...","",'[1]AÜ städtis'!R19)</f>
        <v>-9.6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983946</v>
      </c>
      <c r="H23" s="21">
        <f>G23/'2024'!G23*100-100</f>
        <v>3.2080154233124318</v>
      </c>
      <c r="I23" s="20">
        <f>SUM(I18:I22)</f>
        <v>743837</v>
      </c>
      <c r="J23" s="20">
        <f>SUM(J18:J22)</f>
        <v>240109</v>
      </c>
      <c r="K23" s="21">
        <f>I23/'2024'!I23*100-100</f>
        <v>0.88127713304193378</v>
      </c>
      <c r="L23" s="21">
        <f>J23/'2024'!J23*100-100</f>
        <v>11.149738685232592</v>
      </c>
      <c r="M23" s="20">
        <f>SUM(M18:M22)</f>
        <v>1767206</v>
      </c>
      <c r="N23" s="21">
        <f>M23/'2024'!M23*100-100</f>
        <v>3.764418714311546E-2</v>
      </c>
      <c r="O23" s="20">
        <f>SUM(O18:O22)</f>
        <v>1342064</v>
      </c>
      <c r="P23" s="20">
        <f>SUM(P18:P22)</f>
        <v>425142</v>
      </c>
      <c r="Q23" s="21">
        <f>O23/'2024'!O23*100-100</f>
        <v>-2.1418394415205171</v>
      </c>
      <c r="R23" s="21">
        <f>P23/'2024'!P23*100-100</f>
        <v>7.6028276171023776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1897832</v>
      </c>
      <c r="H24" s="26">
        <f>G24/'2024'!G24*100-100</f>
        <v>0.12133796738858393</v>
      </c>
      <c r="I24" s="25">
        <f>I23+I14</f>
        <v>1422791</v>
      </c>
      <c r="J24" s="25">
        <f>J23+J14</f>
        <v>475041</v>
      </c>
      <c r="K24" s="26">
        <f>I24/'2024'!I24*100-100</f>
        <v>-0.9601937929186164</v>
      </c>
      <c r="L24" s="26">
        <f>J24/'2024'!J24*100-100</f>
        <v>3.5067229985161816</v>
      </c>
      <c r="M24" s="25">
        <f>M23+M14</f>
        <v>3456671</v>
      </c>
      <c r="N24" s="26">
        <f>M24/'2024'!M24*100-100</f>
        <v>-2.3122022739655961</v>
      </c>
      <c r="O24" s="25">
        <f>O23+O14</f>
        <v>2598607</v>
      </c>
      <c r="P24" s="25">
        <f>P23+P14</f>
        <v>858064</v>
      </c>
      <c r="Q24" s="26">
        <f>O24/'2024'!O24*100-100</f>
        <v>-3.1364097051196325</v>
      </c>
      <c r="R24" s="26">
        <f>P24/'2024'!P24*100-100</f>
        <v>0.27169499111295181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114215</v>
      </c>
      <c r="H28" s="77">
        <f>IF('[1]AÜ städtis'!H22="...","",'[1]AÜ städtis'!H22)</f>
        <v>1.2</v>
      </c>
      <c r="I28" s="77">
        <f>IF('[1]AÜ städtis'!I22="...","",'[1]AÜ städtis'!I22)</f>
        <v>96023</v>
      </c>
      <c r="J28" s="77">
        <f>IF('[1]AÜ städtis'!J22="...","",'[1]AÜ städtis'!J22)</f>
        <v>18192</v>
      </c>
      <c r="K28" s="77">
        <f>IF('[1]AÜ städtis'!K22="...","",'[1]AÜ städtis'!K22)</f>
        <v>-0.8</v>
      </c>
      <c r="L28" s="77">
        <f>IF('[1]AÜ städtis'!L22="...","",'[1]AÜ städtis'!L22)</f>
        <v>12.8</v>
      </c>
      <c r="M28" s="77">
        <f>IF('[1]AÜ städtis'!M22="...","",'[1]AÜ städtis'!M22)</f>
        <v>234442</v>
      </c>
      <c r="N28" s="77">
        <f>IF('[1]AÜ städtis'!N22="...","",'[1]AÜ städtis'!N22)</f>
        <v>0.8</v>
      </c>
      <c r="O28" s="77">
        <f>IF('[1]AÜ städtis'!O22="...","",'[1]AÜ städtis'!O22)</f>
        <v>195377</v>
      </c>
      <c r="P28" s="77">
        <f>IF('[1]AÜ städtis'!P22="...","",'[1]AÜ städtis'!P22)</f>
        <v>39065</v>
      </c>
      <c r="Q28" s="77">
        <f>IF('[1]AÜ städtis'!Q22="...","",'[1]AÜ städtis'!Q22)</f>
        <v>-0.9</v>
      </c>
      <c r="R28" s="77">
        <f>IF('[1]AÜ städtis'!R22="...","",'[1]AÜ städtis'!R22)</f>
        <v>10.5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367575</v>
      </c>
      <c r="H29" s="77">
        <f>IF('[1]AÜ städtis'!H23="...","",'[1]AÜ städtis'!H23)</f>
        <v>0.8</v>
      </c>
      <c r="I29" s="77">
        <f>IF('[1]AÜ städtis'!I23="...","",'[1]AÜ städtis'!I23)</f>
        <v>260524</v>
      </c>
      <c r="J29" s="77">
        <f>IF('[1]AÜ städtis'!J23="...","",'[1]AÜ städtis'!J23)</f>
        <v>107051</v>
      </c>
      <c r="K29" s="77">
        <f>IF('[1]AÜ städtis'!K23="...","",'[1]AÜ städtis'!K23)</f>
        <v>3</v>
      </c>
      <c r="L29" s="77">
        <f>IF('[1]AÜ städtis'!L23="...","",'[1]AÜ städtis'!L23)</f>
        <v>-4</v>
      </c>
      <c r="M29" s="77">
        <f>IF('[1]AÜ städtis'!M23="...","",'[1]AÜ städtis'!M23)</f>
        <v>695165</v>
      </c>
      <c r="N29" s="77">
        <f>IF('[1]AÜ städtis'!N23="...","",'[1]AÜ städtis'!N23)</f>
        <v>4.0999999999999996</v>
      </c>
      <c r="O29" s="77">
        <f>IF('[1]AÜ städtis'!O23="...","",'[1]AÜ städtis'!O23)</f>
        <v>482662</v>
      </c>
      <c r="P29" s="77">
        <f>IF('[1]AÜ städtis'!P23="...","",'[1]AÜ städtis'!P23)</f>
        <v>212503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43636</v>
      </c>
      <c r="G30" s="77">
        <f>IF('[1]AÜ städtis'!G24="...","",'[1]AÜ städtis'!G24)</f>
        <v>312187</v>
      </c>
      <c r="H30" s="77">
        <f>IF('[1]AÜ städtis'!H24="...","",'[1]AÜ städtis'!H24)</f>
        <v>0.3</v>
      </c>
      <c r="I30" s="77">
        <f>IF('[1]AÜ städtis'!I24="...","",'[1]AÜ städtis'!I24)</f>
        <v>218652</v>
      </c>
      <c r="J30" s="77">
        <f>IF('[1]AÜ städtis'!J24="...","",'[1]AÜ städtis'!J24)</f>
        <v>93535</v>
      </c>
      <c r="K30" s="77">
        <f>IF('[1]AÜ städtis'!K24="...","",'[1]AÜ städtis'!K24)</f>
        <v>0.5</v>
      </c>
      <c r="L30" s="77">
        <f>IF('[1]AÜ städtis'!L24="...","",'[1]AÜ städtis'!L24)</f>
        <v>0</v>
      </c>
      <c r="M30" s="77">
        <f>IF('[1]AÜ städtis'!M24="...","",'[1]AÜ städtis'!M24)</f>
        <v>520363</v>
      </c>
      <c r="N30" s="77">
        <f>IF('[1]AÜ städtis'!N24="...","",'[1]AÜ städtis'!N24)</f>
        <v>-0.9</v>
      </c>
      <c r="O30" s="77">
        <f>IF('[1]AÜ städtis'!O24="...","",'[1]AÜ städtis'!O24)</f>
        <v>350722</v>
      </c>
      <c r="P30" s="77">
        <f>IF('[1]AÜ städtis'!P24="...","",'[1]AÜ städtis'!P24)</f>
        <v>169641</v>
      </c>
      <c r="Q30" s="77">
        <f>IF('[1]AÜ städtis'!Q24="...","",'[1]AÜ städtis'!Q24)</f>
        <v>0.2</v>
      </c>
      <c r="R30" s="77">
        <f>IF('[1]AÜ städtis'!R24="...","",'[1]AÜ städtis'!R24)</f>
        <v>-3.2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575</v>
      </c>
      <c r="D31" s="77">
        <f>IF('[1]AÜ städtis'!D25="...","",'[1]AÜ städtis'!D25)</f>
        <v>557</v>
      </c>
      <c r="E31" s="77">
        <f>IF('[1]AÜ städtis'!E25="...","",'[1]AÜ städtis'!E25)</f>
        <v>51345</v>
      </c>
      <c r="F31" s="77">
        <f>IF('[1]AÜ städtis'!F25="...","",'[1]AÜ städtis'!F25)</f>
        <v>48886</v>
      </c>
      <c r="G31" s="77">
        <f>IF('[1]AÜ städtis'!G25="...","",'[1]AÜ städtis'!G25)</f>
        <v>326491</v>
      </c>
      <c r="H31" s="77">
        <f>IF('[1]AÜ städtis'!H25="...","",'[1]AÜ städtis'!H25)</f>
        <v>7.5</v>
      </c>
      <c r="I31" s="77">
        <f>IF('[1]AÜ städtis'!I25="...","",'[1]AÜ städtis'!I25)</f>
        <v>268825</v>
      </c>
      <c r="J31" s="77">
        <f>IF('[1]AÜ städtis'!J25="...","",'[1]AÜ städtis'!J25)</f>
        <v>57666</v>
      </c>
      <c r="K31" s="77">
        <f>IF('[1]AÜ städtis'!K25="...","",'[1]AÜ städtis'!K25)</f>
        <v>5.4</v>
      </c>
      <c r="L31" s="77">
        <f>IF('[1]AÜ städtis'!L25="...","",'[1]AÜ städtis'!L25)</f>
        <v>15.3</v>
      </c>
      <c r="M31" s="77">
        <f>IF('[1]AÜ städtis'!M25="...","",'[1]AÜ städtis'!M25)</f>
        <v>631161</v>
      </c>
      <c r="N31" s="77">
        <f>IF('[1]AÜ städtis'!N25="...","",'[1]AÜ städtis'!N25)</f>
        <v>6.1</v>
      </c>
      <c r="O31" s="77">
        <f>IF('[1]AÜ städtis'!O25="...","",'[1]AÜ städtis'!O25)</f>
        <v>524256</v>
      </c>
      <c r="P31" s="77">
        <f>IF('[1]AÜ städtis'!P25="...","",'[1]AÜ städtis'!P25)</f>
        <v>106905</v>
      </c>
      <c r="Q31" s="77">
        <f>IF('[1]AÜ städtis'!Q25="...","",'[1]AÜ städtis'!Q25)</f>
        <v>3.8</v>
      </c>
      <c r="R31" s="77">
        <f>IF('[1]AÜ städtis'!R25="...","",'[1]AÜ städtis'!R25)</f>
        <v>16.5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1151105</v>
      </c>
      <c r="H32" s="21">
        <f>G32/'2024'!G32*100-100</f>
        <v>2.8089927781260968</v>
      </c>
      <c r="I32" s="20">
        <f>SUM(I27:I31)</f>
        <v>869041</v>
      </c>
      <c r="J32" s="20">
        <f>SUM(J27:J31)</f>
        <v>282064</v>
      </c>
      <c r="K32" s="21">
        <f>I32/'2024'!I32*100-100</f>
        <v>3.0072184621949418</v>
      </c>
      <c r="L32" s="21">
        <f>J32/'2024'!J32*100-100</f>
        <v>2.2030262623920152</v>
      </c>
      <c r="M32" s="20">
        <f>SUM(M27:M31)</f>
        <v>2152508</v>
      </c>
      <c r="N32" s="21">
        <f>M32/'2024'!M32*100-100</f>
        <v>3.2268522137461702</v>
      </c>
      <c r="O32" s="20">
        <f>SUM(O27:O31)</f>
        <v>1611978</v>
      </c>
      <c r="P32" s="20">
        <f>SUM(P27:P31)</f>
        <v>540530</v>
      </c>
      <c r="Q32" s="21">
        <f>O32/'2024'!O32*100-100</f>
        <v>3.2139548195876131</v>
      </c>
      <c r="R32" s="21">
        <f>P32/'2024'!P32*100-100</f>
        <v>3.2653341943076271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3048937</v>
      </c>
      <c r="H33" s="26">
        <f>G33/'2024'!G33*100-100</f>
        <v>1.11936709708786</v>
      </c>
      <c r="I33" s="25">
        <f>I32+I23+I14</f>
        <v>2291832</v>
      </c>
      <c r="J33" s="25">
        <f>J32+J23+J14</f>
        <v>757105</v>
      </c>
      <c r="K33" s="26">
        <f>I33/'2024'!I33*100-100</f>
        <v>0.50770637494490245</v>
      </c>
      <c r="L33" s="26">
        <f>J33/'2024'!J33*100-100</f>
        <v>3.0171539913270635</v>
      </c>
      <c r="M33" s="25">
        <f>M32+M23+M14</f>
        <v>5609179</v>
      </c>
      <c r="N33" s="26">
        <f>M33/'2024'!M33*100-100</f>
        <v>-0.25837040999098804</v>
      </c>
      <c r="O33" s="25">
        <f>O32+O23+O14</f>
        <v>4210585</v>
      </c>
      <c r="P33" s="25">
        <f>P32+P23+P14</f>
        <v>1398594</v>
      </c>
      <c r="Q33" s="26">
        <f>O33/'2024'!O33*100-100</f>
        <v>-0.79978193119994501</v>
      </c>
      <c r="R33" s="26">
        <f>P33/'2024'!P33*100-100</f>
        <v>1.407868605697459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29392</v>
      </c>
      <c r="H36" s="77">
        <f>IF('[1]AÜ städtis'!H27="...","",'[1]AÜ städtis'!H27)</f>
        <v>-6.9</v>
      </c>
      <c r="I36" s="77">
        <f>IF('[1]AÜ städtis'!I27="...","",'[1]AÜ städtis'!I27)</f>
        <v>23253</v>
      </c>
      <c r="J36" s="77">
        <f>IF('[1]AÜ städtis'!J27="...","",'[1]AÜ städtis'!J27)</f>
        <v>6139</v>
      </c>
      <c r="K36" s="77">
        <f>IF('[1]AÜ städtis'!K27="...","",'[1]AÜ städtis'!K27)</f>
        <v>-10.1</v>
      </c>
      <c r="L36" s="77">
        <f>IF('[1]AÜ städtis'!L27="...","",'[1]AÜ städtis'!L27)</f>
        <v>7.4</v>
      </c>
      <c r="M36" s="77">
        <f>IF('[1]AÜ städtis'!M27="...","",'[1]AÜ städtis'!M27)</f>
        <v>68541</v>
      </c>
      <c r="N36" s="77">
        <f>IF('[1]AÜ städtis'!N27="...","",'[1]AÜ städtis'!N27)</f>
        <v>-1</v>
      </c>
      <c r="O36" s="77">
        <f>IF('[1]AÜ städtis'!O27="...","",'[1]AÜ städtis'!O27)</f>
        <v>56611</v>
      </c>
      <c r="P36" s="77">
        <f>IF('[1]AÜ städtis'!P27="...","",'[1]AÜ städtis'!P27)</f>
        <v>11930</v>
      </c>
      <c r="Q36" s="77">
        <f>IF('[1]AÜ städtis'!Q27="...","",'[1]AÜ städtis'!Q27)</f>
        <v>-4.3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19968</v>
      </c>
      <c r="F37" s="77">
        <f>IF('[1]AÜ städtis'!F28="...","",'[1]AÜ städtis'!F28)</f>
        <v>19371</v>
      </c>
      <c r="G37" s="77">
        <f>IF('[1]AÜ städtis'!G28="...","",'[1]AÜ städtis'!G28)</f>
        <v>117693</v>
      </c>
      <c r="H37" s="77">
        <f>IF('[1]AÜ städtis'!H28="...","",'[1]AÜ städtis'!H28)</f>
        <v>-6.2</v>
      </c>
      <c r="I37" s="77">
        <f>IF('[1]AÜ städtis'!I28="...","",'[1]AÜ städtis'!I28)</f>
        <v>97402</v>
      </c>
      <c r="J37" s="77">
        <f>IF('[1]AÜ städtis'!J28="...","",'[1]AÜ städtis'!J28)</f>
        <v>20291</v>
      </c>
      <c r="K37" s="77">
        <f>IF('[1]AÜ städtis'!K28="...","",'[1]AÜ städtis'!K28)</f>
        <v>-8.8000000000000007</v>
      </c>
      <c r="L37" s="77">
        <f>IF('[1]AÜ städtis'!L28="...","",'[1]AÜ städtis'!L28)</f>
        <v>8</v>
      </c>
      <c r="M37" s="77">
        <f>IF('[1]AÜ städtis'!M28="...","",'[1]AÜ städtis'!M28)</f>
        <v>241378</v>
      </c>
      <c r="N37" s="77">
        <f>IF('[1]AÜ städtis'!N28="...","",'[1]AÜ städtis'!N28)</f>
        <v>-0.5</v>
      </c>
      <c r="O37" s="77">
        <f>IF('[1]AÜ städtis'!O28="...","",'[1]AÜ städtis'!O28)</f>
        <v>199781</v>
      </c>
      <c r="P37" s="77">
        <f>IF('[1]AÜ städtis'!P28="...","",'[1]AÜ städtis'!P28)</f>
        <v>41597</v>
      </c>
      <c r="Q37" s="77">
        <f>IF('[1]AÜ städtis'!Q28="...","",'[1]AÜ städtis'!Q28)</f>
        <v>-1.9</v>
      </c>
      <c r="R37" s="77">
        <f>IF('[1]AÜ städtis'!R28="...","",'[1]AÜ städtis'!R28)</f>
        <v>7.3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47677</v>
      </c>
      <c r="F38" s="77">
        <f>IF('[1]AÜ städtis'!F29="...","",'[1]AÜ städtis'!F29)</f>
        <v>45728</v>
      </c>
      <c r="G38" s="77">
        <f>IF('[1]AÜ städtis'!G29="...","",'[1]AÜ städtis'!G29)</f>
        <v>396746</v>
      </c>
      <c r="H38" s="77">
        <f>IF('[1]AÜ städtis'!H29="...","",'[1]AÜ städtis'!H29)</f>
        <v>-3.1</v>
      </c>
      <c r="I38" s="77">
        <f>IF('[1]AÜ städtis'!I29="...","",'[1]AÜ städtis'!I29)</f>
        <v>265571</v>
      </c>
      <c r="J38" s="77">
        <f>IF('[1]AÜ städtis'!J29="...","",'[1]AÜ städtis'!J29)</f>
        <v>131175</v>
      </c>
      <c r="K38" s="77">
        <f>IF('[1]AÜ städtis'!K29="...","",'[1]AÜ städtis'!K29)</f>
        <v>-8.6999999999999993</v>
      </c>
      <c r="L38" s="77">
        <f>IF('[1]AÜ städtis'!L29="...","",'[1]AÜ städtis'!L29)</f>
        <v>11.2</v>
      </c>
      <c r="M38" s="77">
        <f>IF('[1]AÜ städtis'!M29="...","",'[1]AÜ städtis'!M29)</f>
        <v>721954</v>
      </c>
      <c r="N38" s="77">
        <f>IF('[1]AÜ städtis'!N29="...","",'[1]AÜ städtis'!N29)</f>
        <v>0.1</v>
      </c>
      <c r="O38" s="77">
        <f>IF('[1]AÜ städtis'!O29="...","",'[1]AÜ städtis'!O29)</f>
        <v>488146</v>
      </c>
      <c r="P38" s="77">
        <f>IF('[1]AÜ städtis'!P29="...","",'[1]AÜ städtis'!P29)</f>
        <v>233808</v>
      </c>
      <c r="Q38" s="77">
        <f>IF('[1]AÜ städtis'!Q29="...","",'[1]AÜ städtis'!Q29)</f>
        <v>-5</v>
      </c>
      <c r="R38" s="77">
        <f>IF('[1]AÜ städtis'!R29="...","",'[1]AÜ städtis'!R29)</f>
        <v>13.3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45556</v>
      </c>
      <c r="F39" s="77">
        <f>IF('[1]AÜ städtis'!F30="...","",'[1]AÜ städtis'!F30)</f>
        <v>43562</v>
      </c>
      <c r="G39" s="77">
        <f>IF('[1]AÜ städtis'!G30="...","",'[1]AÜ städtis'!G30)</f>
        <v>295060</v>
      </c>
      <c r="H39" s="77">
        <f>IF('[1]AÜ städtis'!H30="...","",'[1]AÜ städtis'!H30)</f>
        <v>-4.0999999999999996</v>
      </c>
      <c r="I39" s="77">
        <f>IF('[1]AÜ städtis'!I30="...","",'[1]AÜ städtis'!I30)</f>
        <v>207349</v>
      </c>
      <c r="J39" s="77">
        <f>IF('[1]AÜ städtis'!J30="...","",'[1]AÜ städtis'!J30)</f>
        <v>87711</v>
      </c>
      <c r="K39" s="77">
        <f>IF('[1]AÜ städtis'!K30="...","",'[1]AÜ städtis'!K30)</f>
        <v>0</v>
      </c>
      <c r="L39" s="77">
        <f>IF('[1]AÜ städtis'!L30="...","",'[1]AÜ städtis'!L30)</f>
        <v>-12.5</v>
      </c>
      <c r="M39" s="77">
        <f>IF('[1]AÜ städtis'!M30="...","",'[1]AÜ städtis'!M30)</f>
        <v>485050</v>
      </c>
      <c r="N39" s="77">
        <f>IF('[1]AÜ städtis'!N30="...","",'[1]AÜ städtis'!N30)</f>
        <v>-5.3</v>
      </c>
      <c r="O39" s="77">
        <f>IF('[1]AÜ städtis'!O30="...","",'[1]AÜ städtis'!O30)</f>
        <v>334524</v>
      </c>
      <c r="P39" s="77">
        <f>IF('[1]AÜ städtis'!P30="...","",'[1]AÜ städtis'!P30)</f>
        <v>150526</v>
      </c>
      <c r="Q39" s="77">
        <f>IF('[1]AÜ städtis'!Q30="...","",'[1]AÜ städtis'!Q30)</f>
        <v>1.5</v>
      </c>
      <c r="R39" s="77">
        <f>IF('[1]AÜ städtis'!R30="...","",'[1]AÜ städtis'!R30)</f>
        <v>-17.5</v>
      </c>
      <c r="S39" s="77">
        <f>IF('[1]AÜ städtis'!S30="...","",'[1]AÜ städtis'!S30)</f>
        <v>1.6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576</v>
      </c>
      <c r="D40" s="77">
        <f>IF('[1]AÜ städtis'!D31="...","",'[1]AÜ städtis'!D31)</f>
        <v>566</v>
      </c>
      <c r="E40" s="77">
        <f>IF('[1]AÜ städtis'!E31="...","",'[1]AÜ städtis'!E31)</f>
        <v>51459</v>
      </c>
      <c r="F40" s="77">
        <f>IF('[1]AÜ städtis'!F31="...","",'[1]AÜ städtis'!F31)</f>
        <v>49201</v>
      </c>
      <c r="G40" s="77">
        <f>IF('[1]AÜ städtis'!G31="...","",'[1]AÜ städtis'!G31)</f>
        <v>304943</v>
      </c>
      <c r="H40" s="77">
        <f>IF('[1]AÜ städtis'!H31="...","",'[1]AÜ städtis'!H31)</f>
        <v>-6</v>
      </c>
      <c r="I40" s="77">
        <f>IF('[1]AÜ städtis'!I31="...","",'[1]AÜ städtis'!I31)</f>
        <v>244354</v>
      </c>
      <c r="J40" s="77">
        <f>IF('[1]AÜ städtis'!J31="...","",'[1]AÜ städtis'!J31)</f>
        <v>60589</v>
      </c>
      <c r="K40" s="77">
        <f>IF('[1]AÜ städtis'!K31="...","",'[1]AÜ städtis'!K31)</f>
        <v>-9.1999999999999993</v>
      </c>
      <c r="L40" s="77">
        <f>IF('[1]AÜ städtis'!L31="...","",'[1]AÜ städtis'!L31)</f>
        <v>4.9000000000000004</v>
      </c>
      <c r="M40" s="77">
        <f>IF('[1]AÜ städtis'!M31="...","",'[1]AÜ städtis'!M31)</f>
        <v>597666</v>
      </c>
      <c r="N40" s="77">
        <f>IF('[1]AÜ städtis'!N31="...","",'[1]AÜ städtis'!N31)</f>
        <v>-4.8</v>
      </c>
      <c r="O40" s="77">
        <f>IF('[1]AÜ städtis'!O31="...","",'[1]AÜ städtis'!O31)</f>
        <v>488958</v>
      </c>
      <c r="P40" s="77">
        <f>IF('[1]AÜ städtis'!P31="...","",'[1]AÜ städtis'!P31)</f>
        <v>108708</v>
      </c>
      <c r="Q40" s="77">
        <f>IF('[1]AÜ städtis'!Q31="...","",'[1]AÜ städtis'!Q31)</f>
        <v>-6.3</v>
      </c>
      <c r="R40" s="77">
        <f>IF('[1]AÜ städtis'!R31="...","",'[1]AÜ städtis'!R31)</f>
        <v>0.8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1143834</v>
      </c>
      <c r="H41" s="21">
        <f>G41/'2024'!G41*100-100</f>
        <v>-4.713770775037716</v>
      </c>
      <c r="I41" s="20">
        <f>SUM(I36:I40)</f>
        <v>837929</v>
      </c>
      <c r="J41" s="20">
        <f>SUM(J36:J40)</f>
        <v>305905</v>
      </c>
      <c r="K41" s="21">
        <f>I41/'2024'!I41*100-100</f>
        <v>-6.8878803974601936</v>
      </c>
      <c r="L41" s="21">
        <f>J41/'2024'!J41*100-100</f>
        <v>1.796975091928573</v>
      </c>
      <c r="M41" s="20">
        <f>SUM(M36:M40)</f>
        <v>2114589</v>
      </c>
      <c r="N41" s="21">
        <f>M41/'2024'!M41*100-100</f>
        <v>-2.712166655394725</v>
      </c>
      <c r="O41" s="20">
        <f>SUM(O36:O40)</f>
        <v>1568020</v>
      </c>
      <c r="P41" s="20">
        <f>SUM(P36:P40)</f>
        <v>546569</v>
      </c>
      <c r="Q41" s="21">
        <f>O41/'2024'!O41*100-100</f>
        <v>-3.6930303633330652</v>
      </c>
      <c r="R41" s="21">
        <f>P41/'2024'!P41*100-100</f>
        <v>0.21599182971483799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4192771</v>
      </c>
      <c r="H42" s="26">
        <f>G42/'2024'!G42*100-100</f>
        <v>-0.54165416351864337</v>
      </c>
      <c r="I42" s="25">
        <f>I41+I32+I23+I14</f>
        <v>3129761</v>
      </c>
      <c r="J42" s="25">
        <f>J41+J32+J23+J14</f>
        <v>1063010</v>
      </c>
      <c r="K42" s="26">
        <f>I42/'2024'!I42*100-100</f>
        <v>-1.5850729945483977</v>
      </c>
      <c r="L42" s="26">
        <f>J42/'2024'!J42*100-100</f>
        <v>2.6630327707361801</v>
      </c>
      <c r="M42" s="25">
        <f>M41+M32+M23+M14</f>
        <v>7723768</v>
      </c>
      <c r="N42" s="26">
        <f>M42/'2024'!M42*100-100</f>
        <v>-0.94238377437783072</v>
      </c>
      <c r="O42" s="25">
        <f t="shared" ref="O42:P42" si="0">O41+O32+O23+O14</f>
        <v>5778605</v>
      </c>
      <c r="P42" s="25">
        <f t="shared" si="0"/>
        <v>1945163</v>
      </c>
      <c r="Q42" s="26">
        <f>O42/'2024'!O42*100-100</f>
        <v>-1.6019091794546938</v>
      </c>
      <c r="R42" s="26">
        <f>P42/'2024'!P42*100-100</f>
        <v>1.0701102792938428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71</v>
      </c>
      <c r="D45" s="77">
        <f>IF('[1]AÜ städtis'!D33="...","",'[1]AÜ städtis'!D33)</f>
        <v>70</v>
      </c>
      <c r="E45" s="77">
        <f>IF('[1]AÜ städtis'!E33="...","",'[1]AÜ städtis'!E33)</f>
        <v>6026</v>
      </c>
      <c r="F45" s="77">
        <f>IF('[1]AÜ städtis'!F33="...","",'[1]AÜ städtis'!F33)</f>
        <v>5654</v>
      </c>
      <c r="G45" s="77">
        <f>IF('[1]AÜ städtis'!G33="...","",'[1]AÜ städtis'!G33)</f>
        <v>34048</v>
      </c>
      <c r="H45" s="77">
        <f>IF('[1]AÜ städtis'!H33="...","",'[1]AÜ städtis'!H33)</f>
        <v>15.5</v>
      </c>
      <c r="I45" s="77">
        <f>IF('[1]AÜ städtis'!I33="...","",'[1]AÜ städtis'!I33)</f>
        <v>28123</v>
      </c>
      <c r="J45" s="77">
        <f>IF('[1]AÜ städtis'!J33="...","",'[1]AÜ städtis'!J33)</f>
        <v>5925</v>
      </c>
      <c r="K45" s="77">
        <f>IF('[1]AÜ städtis'!K33="...","",'[1]AÜ städtis'!K33)</f>
        <v>19.100000000000001</v>
      </c>
      <c r="L45" s="77">
        <f>IF('[1]AÜ städtis'!L33="...","",'[1]AÜ städtis'!L33)</f>
        <v>0.9</v>
      </c>
      <c r="M45" s="77">
        <f>IF('[1]AÜ städtis'!M33="...","",'[1]AÜ städtis'!M33)</f>
        <v>76034</v>
      </c>
      <c r="N45" s="77">
        <f>IF('[1]AÜ städtis'!N33="...","",'[1]AÜ städtis'!N33)</f>
        <v>12</v>
      </c>
      <c r="O45" s="77">
        <f>IF('[1]AÜ städtis'!O33="...","",'[1]AÜ städtis'!O33)</f>
        <v>64995</v>
      </c>
      <c r="P45" s="77">
        <f>IF('[1]AÜ städtis'!P33="...","",'[1]AÜ städtis'!P33)</f>
        <v>11039</v>
      </c>
      <c r="Q45" s="77">
        <f>IF('[1]AÜ städtis'!Q33="...","",'[1]AÜ städtis'!Q33)</f>
        <v>16.7</v>
      </c>
      <c r="R45" s="77">
        <f>IF('[1]AÜ städtis'!R33="...","",'[1]AÜ städtis'!R33)</f>
        <v>-9.6999999999999993</v>
      </c>
      <c r="S45" s="77">
        <f>IF('[1]AÜ städtis'!S33="...","",'[1]AÜ städtis'!S33)</f>
        <v>2.2000000000000002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219</v>
      </c>
      <c r="D46" s="77">
        <f>IF('[1]AÜ städtis'!D34="...","",'[1]AÜ städtis'!D34)</f>
        <v>214</v>
      </c>
      <c r="E46" s="77">
        <f>IF('[1]AÜ städtis'!E34="...","",'[1]AÜ städtis'!E34)</f>
        <v>20006</v>
      </c>
      <c r="F46" s="77">
        <f>IF('[1]AÜ städtis'!F34="...","",'[1]AÜ städtis'!F34)</f>
        <v>19415</v>
      </c>
      <c r="G46" s="77">
        <f>IF('[1]AÜ städtis'!G34="...","",'[1]AÜ städtis'!G34)</f>
        <v>142025</v>
      </c>
      <c r="H46" s="77">
        <f>IF('[1]AÜ städtis'!H34="...","",'[1]AÜ städtis'!H34)</f>
        <v>5.4</v>
      </c>
      <c r="I46" s="77">
        <f>IF('[1]AÜ städtis'!I34="...","",'[1]AÜ städtis'!I34)</f>
        <v>119495</v>
      </c>
      <c r="J46" s="77">
        <f>IF('[1]AÜ städtis'!J34="...","",'[1]AÜ städtis'!J34)</f>
        <v>22530</v>
      </c>
      <c r="K46" s="77">
        <f>IF('[1]AÜ städtis'!K34="...","",'[1]AÜ städtis'!K34)</f>
        <v>4.7</v>
      </c>
      <c r="L46" s="77">
        <f>IF('[1]AÜ städtis'!L34="...","",'[1]AÜ städtis'!L34)</f>
        <v>11.3</v>
      </c>
      <c r="M46" s="77">
        <f>IF('[1]AÜ städtis'!M34="...","",'[1]AÜ städtis'!M34)</f>
        <v>287084</v>
      </c>
      <c r="N46" s="77">
        <f>IF('[1]AÜ städtis'!N34="...","",'[1]AÜ städtis'!N34)</f>
        <v>6.8</v>
      </c>
      <c r="O46" s="77">
        <f>IF('[1]AÜ städtis'!O34="...","",'[1]AÜ städtis'!O34)</f>
        <v>238537</v>
      </c>
      <c r="P46" s="77">
        <f>IF('[1]AÜ städtis'!P34="...","",'[1]AÜ städtis'!P34)</f>
        <v>48547</v>
      </c>
      <c r="Q46" s="77">
        <f>IF('[1]AÜ städtis'!Q34="...","",'[1]AÜ städtis'!Q34)</f>
        <v>6.4</v>
      </c>
      <c r="R46" s="77">
        <f>IF('[1]AÜ städtis'!R34="...","",'[1]AÜ städtis'!R34)</f>
        <v>11.8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357</v>
      </c>
      <c r="D47" s="77">
        <f>IF('[1]AÜ städtis'!D35="...","",'[1]AÜ städtis'!D35)</f>
        <v>344</v>
      </c>
      <c r="E47" s="77">
        <f>IF('[1]AÜ städtis'!E35="...","",'[1]AÜ städtis'!E35)</f>
        <v>47663</v>
      </c>
      <c r="F47" s="77">
        <f>IF('[1]AÜ städtis'!F35="...","",'[1]AÜ städtis'!F35)</f>
        <v>45796</v>
      </c>
      <c r="G47" s="77">
        <f>IF('[1]AÜ städtis'!G35="...","",'[1]AÜ städtis'!G35)</f>
        <v>433240</v>
      </c>
      <c r="H47" s="77">
        <f>IF('[1]AÜ städtis'!H35="...","",'[1]AÜ städtis'!H35)</f>
        <v>6.8</v>
      </c>
      <c r="I47" s="77">
        <f>IF('[1]AÜ städtis'!I35="...","",'[1]AÜ städtis'!I35)</f>
        <v>291848</v>
      </c>
      <c r="J47" s="77">
        <f>IF('[1]AÜ städtis'!J35="...","",'[1]AÜ städtis'!J35)</f>
        <v>141392</v>
      </c>
      <c r="K47" s="77">
        <f>IF('[1]AÜ städtis'!K35="...","",'[1]AÜ städtis'!K35)</f>
        <v>2.9</v>
      </c>
      <c r="L47" s="77">
        <f>IF('[1]AÜ städtis'!L35="...","",'[1]AÜ städtis'!L35)</f>
        <v>16.600000000000001</v>
      </c>
      <c r="M47" s="77">
        <f>IF('[1]AÜ städtis'!M35="...","",'[1]AÜ städtis'!M35)</f>
        <v>789714</v>
      </c>
      <c r="N47" s="77">
        <f>IF('[1]AÜ städtis'!N35="...","",'[1]AÜ städtis'!N35)</f>
        <v>8.8000000000000007</v>
      </c>
      <c r="O47" s="77">
        <f>IF('[1]AÜ städtis'!O35="...","",'[1]AÜ städtis'!O35)</f>
        <v>530104</v>
      </c>
      <c r="P47" s="77">
        <f>IF('[1]AÜ städtis'!P35="...","",'[1]AÜ städtis'!P35)</f>
        <v>259610</v>
      </c>
      <c r="Q47" s="77">
        <f>IF('[1]AÜ städtis'!Q35="...","",'[1]AÜ städtis'!Q35)</f>
        <v>4</v>
      </c>
      <c r="R47" s="77">
        <f>IF('[1]AÜ städtis'!R35="...","",'[1]AÜ städtis'!R35)</f>
        <v>20.6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319</v>
      </c>
      <c r="D48" s="77">
        <f>IF('[1]AÜ städtis'!D36="...","",'[1]AÜ städtis'!D36)</f>
        <v>302</v>
      </c>
      <c r="E48" s="77">
        <f>IF('[1]AÜ städtis'!E36="...","",'[1]AÜ städtis'!E36)</f>
        <v>45363</v>
      </c>
      <c r="F48" s="77">
        <f>IF('[1]AÜ städtis'!F36="...","",'[1]AÜ städtis'!F36)</f>
        <v>43517</v>
      </c>
      <c r="G48" s="77">
        <f>IF('[1]AÜ städtis'!G36="...","",'[1]AÜ städtis'!G36)</f>
        <v>352202</v>
      </c>
      <c r="H48" s="77">
        <f>IF('[1]AÜ städtis'!H36="...","",'[1]AÜ städtis'!H36)</f>
        <v>14.3</v>
      </c>
      <c r="I48" s="77">
        <f>IF('[1]AÜ städtis'!I36="...","",'[1]AÜ städtis'!I36)</f>
        <v>240762</v>
      </c>
      <c r="J48" s="77">
        <f>IF('[1]AÜ städtis'!J36="...","",'[1]AÜ städtis'!J36)</f>
        <v>111440</v>
      </c>
      <c r="K48" s="77">
        <f>IF('[1]AÜ städtis'!K36="...","",'[1]AÜ städtis'!K36)</f>
        <v>16.7</v>
      </c>
      <c r="L48" s="77">
        <f>IF('[1]AÜ städtis'!L36="...","",'[1]AÜ städtis'!L36)</f>
        <v>9</v>
      </c>
      <c r="M48" s="77">
        <f>IF('[1]AÜ städtis'!M36="...","",'[1]AÜ städtis'!M36)</f>
        <v>586467</v>
      </c>
      <c r="N48" s="77">
        <f>IF('[1]AÜ städtis'!N36="...","",'[1]AÜ städtis'!N36)</f>
        <v>10.199999999999999</v>
      </c>
      <c r="O48" s="77">
        <f>IF('[1]AÜ städtis'!O36="...","",'[1]AÜ städtis'!O36)</f>
        <v>391404</v>
      </c>
      <c r="P48" s="77">
        <f>IF('[1]AÜ städtis'!P36="...","",'[1]AÜ städtis'!P36)</f>
        <v>195063</v>
      </c>
      <c r="Q48" s="77">
        <f>IF('[1]AÜ städtis'!Q36="...","",'[1]AÜ städtis'!Q36)</f>
        <v>14.2</v>
      </c>
      <c r="R48" s="77">
        <f>IF('[1]AÜ städtis'!R36="...","",'[1]AÜ städtis'!R36)</f>
        <v>2.6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576</v>
      </c>
      <c r="D49" s="77">
        <f>IF('[1]AÜ städtis'!D37="...","",'[1]AÜ städtis'!D37)</f>
        <v>566</v>
      </c>
      <c r="E49" s="77">
        <f>IF('[1]AÜ städtis'!E37="...","",'[1]AÜ städtis'!E37)</f>
        <v>51545</v>
      </c>
      <c r="F49" s="77">
        <f>IF('[1]AÜ städtis'!F37="...","",'[1]AÜ städtis'!F37)</f>
        <v>49438</v>
      </c>
      <c r="G49" s="77">
        <f>IF('[1]AÜ städtis'!G37="...","",'[1]AÜ städtis'!G37)</f>
        <v>354396</v>
      </c>
      <c r="H49" s="77">
        <f>IF('[1]AÜ städtis'!H37="...","",'[1]AÜ städtis'!H37)</f>
        <v>3.4</v>
      </c>
      <c r="I49" s="77">
        <f>IF('[1]AÜ städtis'!I37="...","",'[1]AÜ städtis'!I37)</f>
        <v>289555</v>
      </c>
      <c r="J49" s="77">
        <f>IF('[1]AÜ städtis'!J37="...","",'[1]AÜ städtis'!J37)</f>
        <v>64841</v>
      </c>
      <c r="K49" s="77">
        <f>IF('[1]AÜ städtis'!K37="...","",'[1]AÜ städtis'!K37)</f>
        <v>1.8</v>
      </c>
      <c r="L49" s="77">
        <f>IF('[1]AÜ städtis'!L37="...","",'[1]AÜ städtis'!L37)</f>
        <v>5.4</v>
      </c>
      <c r="M49" s="77">
        <f>IF('[1]AÜ städtis'!M37="...","",'[1]AÜ städtis'!M37)</f>
        <v>679128</v>
      </c>
      <c r="N49" s="77">
        <f>IF('[1]AÜ städtis'!N37="...","",'[1]AÜ städtis'!N37)</f>
        <v>2.4</v>
      </c>
      <c r="O49" s="77">
        <f>IF('[1]AÜ städtis'!O37="...","",'[1]AÜ städtis'!O37)</f>
        <v>561172</v>
      </c>
      <c r="P49" s="77">
        <f>IF('[1]AÜ städtis'!P37="...","",'[1]AÜ städtis'!P37)</f>
        <v>117956</v>
      </c>
      <c r="Q49" s="77">
        <f>IF('[1]AÜ städtis'!Q37="...","",'[1]AÜ städtis'!Q37)</f>
        <v>1.8</v>
      </c>
      <c r="R49" s="77">
        <f>IF('[1]AÜ städtis'!R37="...","",'[1]AÜ städtis'!R37)</f>
        <v>2.2000000000000002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1315911</v>
      </c>
      <c r="H50" s="21">
        <f>G50/'2024'!G50*100-100</f>
        <v>7.5801734970253989</v>
      </c>
      <c r="I50" s="20">
        <f>SUM(I45:I49)</f>
        <v>969783</v>
      </c>
      <c r="J50" s="20">
        <f>SUM(J45:J49)</f>
        <v>346128</v>
      </c>
      <c r="K50" s="21">
        <f>I50/'2024'!I50*100-100</f>
        <v>6.3283936215002399</v>
      </c>
      <c r="L50" s="21">
        <f>J50/'2024'!J50*100-100</f>
        <v>11.24974688792679</v>
      </c>
      <c r="M50" s="20">
        <f>SUM(M45:M49)</f>
        <v>2418427</v>
      </c>
      <c r="N50" s="21">
        <f>M50/'2024'!M50*100-100</f>
        <v>6.9965039822394033</v>
      </c>
      <c r="O50" s="20">
        <f>SUM(O45:O49)</f>
        <v>1786212</v>
      </c>
      <c r="P50" s="20">
        <f>SUM(P45:P49)</f>
        <v>632215</v>
      </c>
      <c r="Q50" s="21">
        <f>O50/'2024'!O50*100-100</f>
        <v>6.0803680183676647</v>
      </c>
      <c r="R50" s="21">
        <f>P50/'2024'!P50*100-100</f>
        <v>9.6725341178960349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5508682</v>
      </c>
      <c r="H51" s="26">
        <f>G51/'2024'!G51*100-100</f>
        <v>1.2849535080925847</v>
      </c>
      <c r="I51" s="25">
        <f>I50+I41+I32+I23+I14</f>
        <v>4099544</v>
      </c>
      <c r="J51" s="25">
        <f>J50+J41+J32+J23+J14</f>
        <v>1409138</v>
      </c>
      <c r="K51" s="26">
        <f>I51/'2024'!I51*100-100</f>
        <v>0.17865551643809852</v>
      </c>
      <c r="L51" s="26">
        <f>J51/'2024'!J51*100-100</f>
        <v>4.6470161440645512</v>
      </c>
      <c r="M51" s="25">
        <f>M50+M41+M32+M23+M14</f>
        <v>10142195</v>
      </c>
      <c r="N51" s="26">
        <f>M51/'2024'!M51*100-100</f>
        <v>0.84176697786952559</v>
      </c>
      <c r="O51" s="25">
        <f>O50+O41+O32+O23+O14</f>
        <v>7564817</v>
      </c>
      <c r="P51" s="25">
        <f>P50+P41+P32+P23+P14</f>
        <v>2577378</v>
      </c>
      <c r="Q51" s="26">
        <f>O51/'2024'!O51*100-100</f>
        <v>0.10994494944689848</v>
      </c>
      <c r="R51" s="26">
        <f>P51/'2024'!P51*100-100</f>
        <v>3.0528683239871697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f>IF('[1]AÜ städtis'!C39="...","",'[1]AÜ städtis'!C39)</f>
        <v>71</v>
      </c>
      <c r="D54" s="77">
        <f>IF('[1]AÜ städtis'!D39="...","",'[1]AÜ städtis'!D39)</f>
        <v>70</v>
      </c>
      <c r="E54" s="77">
        <f>IF('[1]AÜ städtis'!E39="...","",'[1]AÜ städtis'!E39)</f>
        <v>6090</v>
      </c>
      <c r="F54" s="77">
        <f>IF('[1]AÜ städtis'!F39="...","",'[1]AÜ städtis'!F39)</f>
        <v>5720</v>
      </c>
      <c r="G54" s="77">
        <f>IF('[1]AÜ städtis'!G39="...","",'[1]AÜ städtis'!G39)</f>
        <v>31673</v>
      </c>
      <c r="H54" s="77">
        <f>IF('[1]AÜ städtis'!H39="...","",'[1]AÜ städtis'!H39)</f>
        <v>-7.5</v>
      </c>
      <c r="I54" s="77">
        <f>IF('[1]AÜ städtis'!I39="...","",'[1]AÜ städtis'!I39)</f>
        <v>25863</v>
      </c>
      <c r="J54" s="77">
        <f>IF('[1]AÜ städtis'!J39="...","",'[1]AÜ städtis'!J39)</f>
        <v>5810</v>
      </c>
      <c r="K54" s="77">
        <f>IF('[1]AÜ städtis'!K39="...","",'[1]AÜ städtis'!K39)</f>
        <v>2.2000000000000002</v>
      </c>
      <c r="L54" s="77">
        <f>IF('[1]AÜ städtis'!L39="...","",'[1]AÜ städtis'!L39)</f>
        <v>-35.1</v>
      </c>
      <c r="M54" s="77">
        <f>IF('[1]AÜ städtis'!M39="...","",'[1]AÜ städtis'!M39)</f>
        <v>73180</v>
      </c>
      <c r="N54" s="77">
        <f>IF('[1]AÜ städtis'!N39="...","",'[1]AÜ städtis'!N39)</f>
        <v>-12</v>
      </c>
      <c r="O54" s="77">
        <f>IF('[1]AÜ städtis'!O39="...","",'[1]AÜ städtis'!O39)</f>
        <v>61493</v>
      </c>
      <c r="P54" s="77">
        <f>IF('[1]AÜ städtis'!P39="...","",'[1]AÜ städtis'!P39)</f>
        <v>11687</v>
      </c>
      <c r="Q54" s="77">
        <f>IF('[1]AÜ städtis'!Q39="...","",'[1]AÜ städtis'!Q39)</f>
        <v>-3.9</v>
      </c>
      <c r="R54" s="77">
        <f>IF('[1]AÜ städtis'!R39="...","",'[1]AÜ städtis'!R39)</f>
        <v>-39.1</v>
      </c>
      <c r="S54" s="77">
        <f>IF('[1]AÜ städtis'!S39="...","",'[1]AÜ städtis'!S39)</f>
        <v>2.2999999999999998</v>
      </c>
    </row>
    <row r="55" spans="1:19" s="27" customFormat="1" x14ac:dyDescent="0.25">
      <c r="A55" s="31" t="s">
        <v>19</v>
      </c>
      <c r="B55" s="32" t="s">
        <v>20</v>
      </c>
      <c r="C55" s="77">
        <f>IF('[1]AÜ städtis'!C40="...","",'[1]AÜ städtis'!C40)</f>
        <v>216</v>
      </c>
      <c r="D55" s="77">
        <f>IF('[1]AÜ städtis'!D40="...","",'[1]AÜ städtis'!D40)</f>
        <v>214</v>
      </c>
      <c r="E55" s="77">
        <f>IF('[1]AÜ städtis'!E40="...","",'[1]AÜ städtis'!E40)</f>
        <v>19695</v>
      </c>
      <c r="F55" s="77">
        <f>IF('[1]AÜ städtis'!F40="...","",'[1]AÜ städtis'!F40)</f>
        <v>19362</v>
      </c>
      <c r="G55" s="77">
        <f>IF('[1]AÜ städtis'!G40="...","",'[1]AÜ städtis'!G40)</f>
        <v>124292</v>
      </c>
      <c r="H55" s="77">
        <f>IF('[1]AÜ städtis'!H40="...","",'[1]AÜ städtis'!H40)</f>
        <v>-12.4</v>
      </c>
      <c r="I55" s="77">
        <f>IF('[1]AÜ städtis'!I40="...","",'[1]AÜ städtis'!I40)</f>
        <v>99557</v>
      </c>
      <c r="J55" s="77">
        <f>IF('[1]AÜ städtis'!J40="...","",'[1]AÜ städtis'!J40)</f>
        <v>24735</v>
      </c>
      <c r="K55" s="77">
        <f>IF('[1]AÜ städtis'!K40="...","",'[1]AÜ städtis'!K40)</f>
        <v>-9.5</v>
      </c>
      <c r="L55" s="77">
        <f>IF('[1]AÜ städtis'!L40="...","",'[1]AÜ städtis'!L40)</f>
        <v>-22.6</v>
      </c>
      <c r="M55" s="77">
        <f>IF('[1]AÜ städtis'!M40="...","",'[1]AÜ städtis'!M40)</f>
        <v>267761</v>
      </c>
      <c r="N55" s="77">
        <f>IF('[1]AÜ städtis'!N40="...","",'[1]AÜ städtis'!N40)</f>
        <v>-10.4</v>
      </c>
      <c r="O55" s="77">
        <f>IF('[1]AÜ städtis'!O40="...","",'[1]AÜ städtis'!O40)</f>
        <v>205315</v>
      </c>
      <c r="P55" s="77">
        <f>IF('[1]AÜ städtis'!P40="...","",'[1]AÜ städtis'!P40)</f>
        <v>62446</v>
      </c>
      <c r="Q55" s="77">
        <f>IF('[1]AÜ städtis'!Q40="...","",'[1]AÜ städtis'!Q40)</f>
        <v>-6.7</v>
      </c>
      <c r="R55" s="77">
        <f>IF('[1]AÜ städtis'!R40="...","",'[1]AÜ städtis'!R40)</f>
        <v>-20.7</v>
      </c>
      <c r="S55" s="77">
        <f>IF('[1]AÜ städtis'!S40="...","",'[1]AÜ städtis'!S40)</f>
        <v>2.2000000000000002</v>
      </c>
    </row>
    <row r="56" spans="1:19" s="27" customFormat="1" x14ac:dyDescent="0.25">
      <c r="A56" s="31" t="s">
        <v>21</v>
      </c>
      <c r="B56" s="32" t="s">
        <v>22</v>
      </c>
      <c r="C56" s="77">
        <f>IF('[1]AÜ städtis'!C41="...","",'[1]AÜ städtis'!C41)</f>
        <v>358</v>
      </c>
      <c r="D56" s="77">
        <f>IF('[1]AÜ städtis'!D41="...","",'[1]AÜ städtis'!D41)</f>
        <v>346</v>
      </c>
      <c r="E56" s="77">
        <f>IF('[1]AÜ städtis'!E41="...","",'[1]AÜ städtis'!E41)</f>
        <v>47633</v>
      </c>
      <c r="F56" s="77">
        <f>IF('[1]AÜ städtis'!F41="...","",'[1]AÜ städtis'!F41)</f>
        <v>45836</v>
      </c>
      <c r="G56" s="77">
        <f>IF('[1]AÜ städtis'!G41="...","",'[1]AÜ städtis'!G41)</f>
        <v>400837</v>
      </c>
      <c r="H56" s="77">
        <f>IF('[1]AÜ städtis'!H41="...","",'[1]AÜ städtis'!H41)</f>
        <v>-6.2</v>
      </c>
      <c r="I56" s="77">
        <f>IF('[1]AÜ städtis'!I41="...","",'[1]AÜ städtis'!I41)</f>
        <v>260773</v>
      </c>
      <c r="J56" s="77">
        <f>IF('[1]AÜ städtis'!J41="...","",'[1]AÜ städtis'!J41)</f>
        <v>140064</v>
      </c>
      <c r="K56" s="77">
        <f>IF('[1]AÜ städtis'!K41="...","",'[1]AÜ städtis'!K41)</f>
        <v>9.6999999999999993</v>
      </c>
      <c r="L56" s="77">
        <f>IF('[1]AÜ städtis'!L41="...","",'[1]AÜ städtis'!L41)</f>
        <v>-26.2</v>
      </c>
      <c r="M56" s="77">
        <f>IF('[1]AÜ städtis'!M41="...","",'[1]AÜ städtis'!M41)</f>
        <v>739540</v>
      </c>
      <c r="N56" s="77">
        <f>IF('[1]AÜ städtis'!N41="...","",'[1]AÜ städtis'!N41)</f>
        <v>-9.4</v>
      </c>
      <c r="O56" s="77">
        <f>IF('[1]AÜ städtis'!O41="...","",'[1]AÜ städtis'!O41)</f>
        <v>480709</v>
      </c>
      <c r="P56" s="77">
        <f>IF('[1]AÜ städtis'!P41="...","",'[1]AÜ städtis'!P41)</f>
        <v>258831</v>
      </c>
      <c r="Q56" s="77">
        <f>IF('[1]AÜ städtis'!Q41="...","",'[1]AÜ städtis'!Q41)</f>
        <v>6.8</v>
      </c>
      <c r="R56" s="77">
        <f>IF('[1]AÜ städtis'!R41="...","",'[1]AÜ städtis'!R41)</f>
        <v>-29.2</v>
      </c>
      <c r="S56" s="77">
        <f>IF('[1]AÜ städtis'!S41="...","",'[1]AÜ städtis'!S41)</f>
        <v>1.8</v>
      </c>
    </row>
    <row r="57" spans="1:19" s="27" customFormat="1" x14ac:dyDescent="0.25">
      <c r="A57" s="31" t="s">
        <v>23</v>
      </c>
      <c r="B57" s="32" t="s">
        <v>24</v>
      </c>
      <c r="C57" s="77">
        <f>IF('[1]AÜ städtis'!C42="...","",'[1]AÜ städtis'!C42)</f>
        <v>326</v>
      </c>
      <c r="D57" s="77">
        <f>IF('[1]AÜ städtis'!D42="...","",'[1]AÜ städtis'!D42)</f>
        <v>310</v>
      </c>
      <c r="E57" s="77">
        <f>IF('[1]AÜ städtis'!E42="...","",'[1]AÜ städtis'!E42)</f>
        <v>45652</v>
      </c>
      <c r="F57" s="77">
        <f>IF('[1]AÜ städtis'!F42="...","",'[1]AÜ städtis'!F42)</f>
        <v>43652</v>
      </c>
      <c r="G57" s="77">
        <f>IF('[1]AÜ städtis'!G42="...","",'[1]AÜ städtis'!G42)</f>
        <v>330322</v>
      </c>
      <c r="H57" s="77">
        <f>IF('[1]AÜ städtis'!H42="...","",'[1]AÜ städtis'!H42)</f>
        <v>-7.4</v>
      </c>
      <c r="I57" s="77">
        <f>IF('[1]AÜ städtis'!I42="...","",'[1]AÜ städtis'!I42)</f>
        <v>235711</v>
      </c>
      <c r="J57" s="77">
        <f>IF('[1]AÜ städtis'!J42="...","",'[1]AÜ städtis'!J42)</f>
        <v>94611</v>
      </c>
      <c r="K57" s="77">
        <f>IF('[1]AÜ städtis'!K42="...","",'[1]AÜ städtis'!K42)</f>
        <v>11.7</v>
      </c>
      <c r="L57" s="77">
        <f>IF('[1]AÜ städtis'!L42="...","",'[1]AÜ städtis'!L42)</f>
        <v>-35.1</v>
      </c>
      <c r="M57" s="77">
        <f>IF('[1]AÜ städtis'!M42="...","",'[1]AÜ städtis'!M42)</f>
        <v>554771</v>
      </c>
      <c r="N57" s="77">
        <f>IF('[1]AÜ städtis'!N42="...","",'[1]AÜ städtis'!N42)</f>
        <v>-16.5</v>
      </c>
      <c r="O57" s="77">
        <f>IF('[1]AÜ städtis'!O42="...","",'[1]AÜ städtis'!O42)</f>
        <v>392832</v>
      </c>
      <c r="P57" s="77">
        <f>IF('[1]AÜ städtis'!P42="...","",'[1]AÜ städtis'!P42)</f>
        <v>161939</v>
      </c>
      <c r="Q57" s="77">
        <f>IF('[1]AÜ städtis'!Q42="...","",'[1]AÜ städtis'!Q42)</f>
        <v>6.1</v>
      </c>
      <c r="R57" s="77">
        <f>IF('[1]AÜ städtis'!R42="...","",'[1]AÜ städtis'!R42)</f>
        <v>-45</v>
      </c>
      <c r="S57" s="77">
        <f>IF('[1]AÜ städtis'!S42="...","",'[1]AÜ städtis'!S42)</f>
        <v>1.7</v>
      </c>
    </row>
    <row r="58" spans="1:19" s="27" customFormat="1" x14ac:dyDescent="0.25">
      <c r="A58" s="31" t="s">
        <v>25</v>
      </c>
      <c r="B58" s="32" t="s">
        <v>26</v>
      </c>
      <c r="C58" s="77">
        <f>IF('[1]AÜ städtis'!C43="...","",'[1]AÜ städtis'!C43)</f>
        <v>577</v>
      </c>
      <c r="D58" s="77">
        <f>IF('[1]AÜ städtis'!D43="...","",'[1]AÜ städtis'!D43)</f>
        <v>567</v>
      </c>
      <c r="E58" s="77">
        <f>IF('[1]AÜ städtis'!E43="...","",'[1]AÜ städtis'!E43)</f>
        <v>51591</v>
      </c>
      <c r="F58" s="77">
        <f>IF('[1]AÜ städtis'!F43="...","",'[1]AÜ städtis'!F43)</f>
        <v>49300</v>
      </c>
      <c r="G58" s="77">
        <f>IF('[1]AÜ städtis'!G43="...","",'[1]AÜ städtis'!G43)</f>
        <v>328036</v>
      </c>
      <c r="H58" s="77">
        <f>IF('[1]AÜ städtis'!H43="...","",'[1]AÜ städtis'!H43)</f>
        <v>-17.5</v>
      </c>
      <c r="I58" s="77">
        <f>IF('[1]AÜ städtis'!I43="...","",'[1]AÜ städtis'!I43)</f>
        <v>268464</v>
      </c>
      <c r="J58" s="77">
        <f>IF('[1]AÜ städtis'!J43="...","",'[1]AÜ städtis'!J43)</f>
        <v>59572</v>
      </c>
      <c r="K58" s="77">
        <f>IF('[1]AÜ städtis'!K43="...","",'[1]AÜ städtis'!K43)</f>
        <v>-7.5</v>
      </c>
      <c r="L58" s="77">
        <f>IF('[1]AÜ städtis'!L43="...","",'[1]AÜ städtis'!L43)</f>
        <v>-44.5</v>
      </c>
      <c r="M58" s="77">
        <f>IF('[1]AÜ städtis'!M43="...","",'[1]AÜ städtis'!M43)</f>
        <v>634043</v>
      </c>
      <c r="N58" s="77">
        <f>IF('[1]AÜ städtis'!N43="...","",'[1]AÜ städtis'!N43)</f>
        <v>-17.399999999999999</v>
      </c>
      <c r="O58" s="77">
        <f>IF('[1]AÜ städtis'!O43="...","",'[1]AÜ städtis'!O43)</f>
        <v>522714</v>
      </c>
      <c r="P58" s="77">
        <f>IF('[1]AÜ städtis'!P43="...","",'[1]AÜ städtis'!P43)</f>
        <v>111329</v>
      </c>
      <c r="Q58" s="77">
        <f>IF('[1]AÜ städtis'!Q43="...","",'[1]AÜ städtis'!Q43)</f>
        <v>-6.9</v>
      </c>
      <c r="R58" s="77">
        <f>IF('[1]AÜ städtis'!R43="...","",'[1]AÜ städtis'!R43)</f>
        <v>-46</v>
      </c>
      <c r="S58" s="77">
        <f>IF('[1]AÜ städtis'!S43="...","",'[1]AÜ städtis'!S43)</f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1215160</v>
      </c>
      <c r="H59" s="21">
        <f>G59/'2024'!G59*100-100</f>
        <v>-10.536262645672338</v>
      </c>
      <c r="I59" s="20">
        <f>SUM(I54:I58)</f>
        <v>890368</v>
      </c>
      <c r="J59" s="20">
        <f>SUM(J54:J58)</f>
        <v>324792</v>
      </c>
      <c r="K59" s="21">
        <f>I59/'2024'!I59*100-100</f>
        <v>1.8287285361708712</v>
      </c>
      <c r="L59" s="21">
        <f>J59/'2024'!J59*100-100</f>
        <v>-32.879376225735854</v>
      </c>
      <c r="M59" s="20">
        <f>SUM(M54:M58)</f>
        <v>2269295</v>
      </c>
      <c r="N59" s="21">
        <f>M59/'2024'!M59*100-100</f>
        <v>-13.716036046723403</v>
      </c>
      <c r="O59" s="20">
        <f>SUM(O54:O58)</f>
        <v>1663063</v>
      </c>
      <c r="P59" s="20">
        <f>SUM(P54:P58)</f>
        <v>606232</v>
      </c>
      <c r="Q59" s="21">
        <f>O59/'2024'!O59*100-100</f>
        <v>-0.17527189653195308</v>
      </c>
      <c r="R59" s="21">
        <f>P59/'2024'!P59*100-100</f>
        <v>-37.115994224353976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6723842</v>
      </c>
      <c r="H60" s="26">
        <f>G60/'2024'!G60*100-100</f>
        <v>-1.0773029013837885</v>
      </c>
      <c r="I60" s="25">
        <f>I59+I50+I41+I32+I23+I14</f>
        <v>4989912</v>
      </c>
      <c r="J60" s="25">
        <f>J59+J50+J41+J32+J23+J14</f>
        <v>1733930</v>
      </c>
      <c r="K60" s="26">
        <f>I60/'2024'!I60*100-100</f>
        <v>0.46915290929770492</v>
      </c>
      <c r="L60" s="26">
        <f>J60/'2024'!J60*100-100</f>
        <v>-5.2733307984458548</v>
      </c>
      <c r="M60" s="25">
        <f>M59+M50+M41+M32+M23+M14</f>
        <v>12411490</v>
      </c>
      <c r="N60" s="26">
        <f>M60/'2024'!M60*100-100</f>
        <v>-2.1759494434117244</v>
      </c>
      <c r="O60" s="25">
        <f>O59+O50+O41+O32+O23+O14</f>
        <v>9227880</v>
      </c>
      <c r="P60" s="25">
        <f>P59+P50+P41+P32+P23+P14</f>
        <v>3183610</v>
      </c>
      <c r="Q60" s="26">
        <f>O60/'2024'!O60*100-100</f>
        <v>5.8422387354738703E-2</v>
      </c>
      <c r="R60" s="26">
        <f>P60/'2024'!P60*100-100</f>
        <v>-8.1228591720867058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f>IF('[1]AÜ städtis'!C45="...","",'[1]AÜ städtis'!C45)</f>
        <v>71</v>
      </c>
      <c r="D63" s="77">
        <f>IF('[1]AÜ städtis'!D45="...","",'[1]AÜ städtis'!D45)</f>
        <v>69</v>
      </c>
      <c r="E63" s="77">
        <f>IF('[1]AÜ städtis'!E45="...","",'[1]AÜ städtis'!E45)</f>
        <v>6087</v>
      </c>
      <c r="F63" s="77">
        <f>IF('[1]AÜ städtis'!F45="...","",'[1]AÜ städtis'!F45)</f>
        <v>5514</v>
      </c>
      <c r="G63" s="77">
        <f>IF('[1]AÜ städtis'!G45="...","",'[1]AÜ städtis'!G45)</f>
        <v>28306</v>
      </c>
      <c r="H63" s="77">
        <f>IF('[1]AÜ städtis'!H45="...","",'[1]AÜ städtis'!H45)</f>
        <v>1</v>
      </c>
      <c r="I63" s="77">
        <f>IF('[1]AÜ städtis'!I45="...","",'[1]AÜ städtis'!I45)</f>
        <v>21775</v>
      </c>
      <c r="J63" s="77">
        <f>IF('[1]AÜ städtis'!J45="...","",'[1]AÜ städtis'!J45)</f>
        <v>6531</v>
      </c>
      <c r="K63" s="77">
        <f>IF('[1]AÜ städtis'!K45="...","",'[1]AÜ städtis'!K45)</f>
        <v>5.2</v>
      </c>
      <c r="L63" s="77">
        <f>IF('[1]AÜ städtis'!L45="...","",'[1]AÜ städtis'!L45)</f>
        <v>-11</v>
      </c>
      <c r="M63" s="77">
        <f>IF('[1]AÜ städtis'!M45="...","",'[1]AÜ städtis'!M45)</f>
        <v>63324</v>
      </c>
      <c r="N63" s="77">
        <f>IF('[1]AÜ städtis'!N45="...","",'[1]AÜ städtis'!N45)</f>
        <v>-2.6</v>
      </c>
      <c r="O63" s="77">
        <f>IF('[1]AÜ städtis'!O45="...","",'[1]AÜ städtis'!O45)</f>
        <v>50182</v>
      </c>
      <c r="P63" s="77">
        <f>IF('[1]AÜ städtis'!P45="...","",'[1]AÜ städtis'!P45)</f>
        <v>13142</v>
      </c>
      <c r="Q63" s="77">
        <f>IF('[1]AÜ städtis'!Q45="...","",'[1]AÜ städtis'!Q45)</f>
        <v>-1.2</v>
      </c>
      <c r="R63" s="77">
        <f>IF('[1]AÜ städtis'!R45="...","",'[1]AÜ städtis'!R45)</f>
        <v>-7.7</v>
      </c>
      <c r="S63" s="77">
        <f>IF('[1]AÜ städtis'!S45="...","",'[1]AÜ städtis'!S45)</f>
        <v>2.2000000000000002</v>
      </c>
    </row>
    <row r="64" spans="1:19" s="27" customFormat="1" x14ac:dyDescent="0.25">
      <c r="A64" s="31" t="s">
        <v>19</v>
      </c>
      <c r="B64" s="32" t="s">
        <v>20</v>
      </c>
      <c r="C64" s="77">
        <f>IF('[1]AÜ städtis'!C46="...","",'[1]AÜ städtis'!C46)</f>
        <v>218</v>
      </c>
      <c r="D64" s="77">
        <f>IF('[1]AÜ städtis'!D46="...","",'[1]AÜ städtis'!D46)</f>
        <v>216</v>
      </c>
      <c r="E64" s="77">
        <f>IF('[1]AÜ städtis'!E46="...","",'[1]AÜ städtis'!E46)</f>
        <v>19725</v>
      </c>
      <c r="F64" s="77">
        <f>IF('[1]AÜ städtis'!F46="...","",'[1]AÜ städtis'!F46)</f>
        <v>19295</v>
      </c>
      <c r="G64" s="77">
        <f>IF('[1]AÜ städtis'!G46="...","",'[1]AÜ städtis'!G46)</f>
        <v>119230</v>
      </c>
      <c r="H64" s="77">
        <f>IF('[1]AÜ städtis'!H46="...","",'[1]AÜ städtis'!H46)</f>
        <v>1.5</v>
      </c>
      <c r="I64" s="77">
        <f>IF('[1]AÜ städtis'!I46="...","",'[1]AÜ städtis'!I46)</f>
        <v>93925</v>
      </c>
      <c r="J64" s="77">
        <f>IF('[1]AÜ städtis'!J46="...","",'[1]AÜ städtis'!J46)</f>
        <v>25305</v>
      </c>
      <c r="K64" s="77">
        <f>IF('[1]AÜ städtis'!K46="...","",'[1]AÜ städtis'!K46)</f>
        <v>-0.1</v>
      </c>
      <c r="L64" s="77">
        <f>IF('[1]AÜ städtis'!L46="...","",'[1]AÜ städtis'!L46)</f>
        <v>8</v>
      </c>
      <c r="M64" s="77">
        <f>IF('[1]AÜ städtis'!M46="...","",'[1]AÜ städtis'!M46)</f>
        <v>254862</v>
      </c>
      <c r="N64" s="77">
        <f>IF('[1]AÜ städtis'!N46="...","",'[1]AÜ städtis'!N46)</f>
        <v>1.9</v>
      </c>
      <c r="O64" s="77">
        <f>IF('[1]AÜ städtis'!O46="...","",'[1]AÜ städtis'!O46)</f>
        <v>202360</v>
      </c>
      <c r="P64" s="77">
        <f>IF('[1]AÜ städtis'!P46="...","",'[1]AÜ städtis'!P46)</f>
        <v>52502</v>
      </c>
      <c r="Q64" s="77">
        <f>IF('[1]AÜ städtis'!Q46="...","",'[1]AÜ städtis'!Q46)</f>
        <v>1.5</v>
      </c>
      <c r="R64" s="77">
        <f>IF('[1]AÜ städtis'!R46="...","",'[1]AÜ städtis'!R46)</f>
        <v>3.5</v>
      </c>
      <c r="S64" s="77">
        <f>IF('[1]AÜ städtis'!S46="...","",'[1]AÜ städtis'!S46)</f>
        <v>2.1</v>
      </c>
    </row>
    <row r="65" spans="1:19" s="27" customFormat="1" x14ac:dyDescent="0.25">
      <c r="A65" s="31" t="s">
        <v>21</v>
      </c>
      <c r="B65" s="32" t="s">
        <v>22</v>
      </c>
      <c r="C65" s="77">
        <f>IF('[1]AÜ städtis'!C47="...","",'[1]AÜ städtis'!C47)</f>
        <v>356</v>
      </c>
      <c r="D65" s="77">
        <f>IF('[1]AÜ städtis'!D47="...","",'[1]AÜ städtis'!D47)</f>
        <v>345</v>
      </c>
      <c r="E65" s="77">
        <f>IF('[1]AÜ städtis'!E47="...","",'[1]AÜ städtis'!E47)</f>
        <v>47593</v>
      </c>
      <c r="F65" s="77">
        <f>IF('[1]AÜ städtis'!F47="...","",'[1]AÜ städtis'!F47)</f>
        <v>46038</v>
      </c>
      <c r="G65" s="77">
        <f>IF('[1]AÜ städtis'!G47="...","",'[1]AÜ städtis'!G47)</f>
        <v>405904</v>
      </c>
      <c r="H65" s="77">
        <f>IF('[1]AÜ städtis'!H47="...","",'[1]AÜ städtis'!H47)</f>
        <v>5.7</v>
      </c>
      <c r="I65" s="77">
        <f>IF('[1]AÜ städtis'!I47="...","",'[1]AÜ städtis'!I47)</f>
        <v>251873</v>
      </c>
      <c r="J65" s="77">
        <f>IF('[1]AÜ städtis'!J47="...","",'[1]AÜ städtis'!J47)</f>
        <v>154031</v>
      </c>
      <c r="K65" s="77">
        <f>IF('[1]AÜ städtis'!K47="...","",'[1]AÜ städtis'!K47)</f>
        <v>1.9</v>
      </c>
      <c r="L65" s="77">
        <f>IF('[1]AÜ städtis'!L47="...","",'[1]AÜ städtis'!L47)</f>
        <v>12.7</v>
      </c>
      <c r="M65" s="77">
        <f>IF('[1]AÜ städtis'!M47="...","",'[1]AÜ städtis'!M47)</f>
        <v>749512</v>
      </c>
      <c r="N65" s="77">
        <f>IF('[1]AÜ städtis'!N47="...","",'[1]AÜ städtis'!N47)</f>
        <v>4.7</v>
      </c>
      <c r="O65" s="77">
        <f>IF('[1]AÜ städtis'!O47="...","",'[1]AÜ städtis'!O47)</f>
        <v>471087</v>
      </c>
      <c r="P65" s="77">
        <f>IF('[1]AÜ städtis'!P47="...","",'[1]AÜ städtis'!P47)</f>
        <v>278425</v>
      </c>
      <c r="Q65" s="77">
        <f>IF('[1]AÜ städtis'!Q47="...","",'[1]AÜ städtis'!Q47)</f>
        <v>0.8</v>
      </c>
      <c r="R65" s="77">
        <f>IF('[1]AÜ städtis'!R47="...","",'[1]AÜ städtis'!R47)</f>
        <v>12</v>
      </c>
      <c r="S65" s="77">
        <f>IF('[1]AÜ städtis'!S47="...","",'[1]AÜ städtis'!S47)</f>
        <v>1.8</v>
      </c>
    </row>
    <row r="66" spans="1:19" s="27" customFormat="1" x14ac:dyDescent="0.25">
      <c r="A66" s="31" t="s">
        <v>23</v>
      </c>
      <c r="B66" s="32" t="s">
        <v>24</v>
      </c>
      <c r="C66" s="77">
        <f>IF('[1]AÜ städtis'!C48="...","",'[1]AÜ städtis'!C48)</f>
        <v>327</v>
      </c>
      <c r="D66" s="77">
        <f>IF('[1]AÜ städtis'!D48="...","",'[1]AÜ städtis'!D48)</f>
        <v>310</v>
      </c>
      <c r="E66" s="77">
        <f>IF('[1]AÜ städtis'!E48="...","",'[1]AÜ städtis'!E48)</f>
        <v>46108</v>
      </c>
      <c r="F66" s="77">
        <f>IF('[1]AÜ städtis'!F48="...","",'[1]AÜ städtis'!F48)</f>
        <v>44122</v>
      </c>
      <c r="G66" s="77">
        <f>IF('[1]AÜ städtis'!G48="...","",'[1]AÜ städtis'!G48)</f>
        <v>316950</v>
      </c>
      <c r="H66" s="77">
        <f>IF('[1]AÜ städtis'!H48="...","",'[1]AÜ städtis'!H48)</f>
        <v>-1.5</v>
      </c>
      <c r="I66" s="77">
        <f>IF('[1]AÜ städtis'!I48="...","",'[1]AÜ städtis'!I48)</f>
        <v>217134</v>
      </c>
      <c r="J66" s="77">
        <f>IF('[1]AÜ städtis'!J48="...","",'[1]AÜ städtis'!J48)</f>
        <v>99816</v>
      </c>
      <c r="K66" s="77">
        <f>IF('[1]AÜ städtis'!K48="...","",'[1]AÜ städtis'!K48)</f>
        <v>8.3000000000000007</v>
      </c>
      <c r="L66" s="77">
        <f>IF('[1]AÜ städtis'!L48="...","",'[1]AÜ städtis'!L48)</f>
        <v>-17.7</v>
      </c>
      <c r="M66" s="77">
        <f>IF('[1]AÜ städtis'!M48="...","",'[1]AÜ städtis'!M48)</f>
        <v>530694</v>
      </c>
      <c r="N66" s="77">
        <f>IF('[1]AÜ städtis'!N48="...","",'[1]AÜ städtis'!N48)</f>
        <v>-1.1000000000000001</v>
      </c>
      <c r="O66" s="77">
        <f>IF('[1]AÜ städtis'!O48="...","",'[1]AÜ städtis'!O48)</f>
        <v>355287</v>
      </c>
      <c r="P66" s="77">
        <f>IF('[1]AÜ städtis'!P48="...","",'[1]AÜ städtis'!P48)</f>
        <v>175407</v>
      </c>
      <c r="Q66" s="77">
        <f>IF('[1]AÜ städtis'!Q48="...","",'[1]AÜ städtis'!Q48)</f>
        <v>8.1</v>
      </c>
      <c r="R66" s="77">
        <f>IF('[1]AÜ städtis'!R48="...","",'[1]AÜ städtis'!R48)</f>
        <v>-15.6</v>
      </c>
      <c r="S66" s="77">
        <f>IF('[1]AÜ städtis'!S48="...","",'[1]AÜ städtis'!S48)</f>
        <v>1.7</v>
      </c>
    </row>
    <row r="67" spans="1:19" s="27" customFormat="1" x14ac:dyDescent="0.25">
      <c r="A67" s="31" t="s">
        <v>25</v>
      </c>
      <c r="B67" s="32" t="s">
        <v>26</v>
      </c>
      <c r="C67" s="77">
        <f>IF('[1]AÜ städtis'!C49="...","",'[1]AÜ städtis'!C49)</f>
        <v>585</v>
      </c>
      <c r="D67" s="77">
        <f>IF('[1]AÜ städtis'!D49="...","",'[1]AÜ städtis'!D49)</f>
        <v>574</v>
      </c>
      <c r="E67" s="77">
        <f>IF('[1]AÜ städtis'!E49="...","",'[1]AÜ städtis'!E49)</f>
        <v>51757</v>
      </c>
      <c r="F67" s="77">
        <f>IF('[1]AÜ städtis'!F49="...","",'[1]AÜ städtis'!F49)</f>
        <v>49401</v>
      </c>
      <c r="G67" s="77">
        <f>IF('[1]AÜ städtis'!G49="...","",'[1]AÜ städtis'!G49)</f>
        <v>320944</v>
      </c>
      <c r="H67" s="77">
        <f>IF('[1]AÜ städtis'!H49="...","",'[1]AÜ städtis'!H49)</f>
        <v>-12</v>
      </c>
      <c r="I67" s="77">
        <f>IF('[1]AÜ städtis'!I49="...","",'[1]AÜ städtis'!I49)</f>
        <v>252039</v>
      </c>
      <c r="J67" s="77">
        <f>IF('[1]AÜ städtis'!J49="...","",'[1]AÜ städtis'!J49)</f>
        <v>68905</v>
      </c>
      <c r="K67" s="77">
        <f>IF('[1]AÜ städtis'!K49="...","",'[1]AÜ städtis'!K49)</f>
        <v>-9.6</v>
      </c>
      <c r="L67" s="77">
        <f>IF('[1]AÜ städtis'!L49="...","",'[1]AÜ städtis'!L49)</f>
        <v>-19.899999999999999</v>
      </c>
      <c r="M67" s="77">
        <f>IF('[1]AÜ städtis'!M49="...","",'[1]AÜ städtis'!M49)</f>
        <v>673824</v>
      </c>
      <c r="N67" s="77">
        <f>IF('[1]AÜ städtis'!N49="...","",'[1]AÜ städtis'!N49)</f>
        <v>-2.2999999999999998</v>
      </c>
      <c r="O67" s="77">
        <f>IF('[1]AÜ städtis'!O49="...","",'[1]AÜ städtis'!O49)</f>
        <v>533457</v>
      </c>
      <c r="P67" s="77">
        <f>IF('[1]AÜ städtis'!P49="...","",'[1]AÜ städtis'!P49)</f>
        <v>140367</v>
      </c>
      <c r="Q67" s="77">
        <f>IF('[1]AÜ städtis'!Q49="...","",'[1]AÜ städtis'!Q49)</f>
        <v>-1.1000000000000001</v>
      </c>
      <c r="R67" s="77">
        <f>IF('[1]AÜ städtis'!R49="...","",'[1]AÜ städtis'!R49)</f>
        <v>-6.6</v>
      </c>
      <c r="S67" s="77">
        <f>IF('[1]AÜ städtis'!S49="...","",'[1]AÜ städtis'!S49)</f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1191334</v>
      </c>
      <c r="H68" s="21">
        <f>G68/'2024'!G68*100-100</f>
        <v>-2.0133046885538164</v>
      </c>
      <c r="I68" s="20">
        <f>SUM(I63:I67)</f>
        <v>836746</v>
      </c>
      <c r="J68" s="20">
        <f>SUM(J63:J67)</f>
        <v>354588</v>
      </c>
      <c r="K68" s="21">
        <f>I68/'2024'!I68*100-100</f>
        <v>-0.51162298510550386</v>
      </c>
      <c r="L68" s="21">
        <f>J68/'2024'!J68*100-100</f>
        <v>-5.3834023102600952</v>
      </c>
      <c r="M68" s="20">
        <f>SUM(M63:M67)</f>
        <v>2272216</v>
      </c>
      <c r="N68" s="21">
        <f>M68/'2024'!M68*100-100</f>
        <v>0.66328673373369895</v>
      </c>
      <c r="O68" s="20">
        <f>SUM(O63:O67)</f>
        <v>1612373</v>
      </c>
      <c r="P68" s="20">
        <f>SUM(P63:P67)</f>
        <v>659843</v>
      </c>
      <c r="Q68" s="21">
        <f>O68/'2024'!O68*100-100</f>
        <v>1.6888297453006658</v>
      </c>
      <c r="R68" s="21">
        <f>P68/'2024'!P68*100-100</f>
        <v>-1.7577633555622043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7915176</v>
      </c>
      <c r="H69" s="26">
        <f>G69/'2024'!G69*100-100</f>
        <v>-1.2193245399063244</v>
      </c>
      <c r="I69" s="25">
        <f>I68+I59+I50+I41+I32+I23+I14</f>
        <v>5826658</v>
      </c>
      <c r="J69" s="25">
        <f>J68+J59+J50+J41+J32+J23+J14</f>
        <v>2088518</v>
      </c>
      <c r="K69" s="26">
        <f>I69/'2024'!I69*100-100</f>
        <v>0.32711970053343009</v>
      </c>
      <c r="L69" s="26">
        <f>J69/'2024'!J69*100-100</f>
        <v>-5.2920367546261815</v>
      </c>
      <c r="M69" s="25">
        <f>M68+M59+M50+M41+M32+M23+M14</f>
        <v>14683706</v>
      </c>
      <c r="N69" s="26">
        <f>M69/'2024'!M69*100-100</f>
        <v>-1.747115001603575</v>
      </c>
      <c r="O69" s="25">
        <f>O68+O59+O50+O41+O32+O23+O14</f>
        <v>10840253</v>
      </c>
      <c r="P69" s="25">
        <f>P68+P59+P50+P41+P32+P23+P14</f>
        <v>3843453</v>
      </c>
      <c r="Q69" s="26">
        <f>O69/'2024'!O69*100-100</f>
        <v>0.29761048370539811</v>
      </c>
      <c r="R69" s="26">
        <f>P69/'2024'!P69*100-100</f>
        <v>-7.0894055728182792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f>IF('[1]AÜ städtis'!C51="...","",'[1]AÜ städtis'!C51)</f>
        <v>72</v>
      </c>
      <c r="D72" s="77">
        <f>IF('[1]AÜ städtis'!D51="...","",'[1]AÜ städtis'!D51)</f>
        <v>69</v>
      </c>
      <c r="E72" s="77">
        <f>IF('[1]AÜ städtis'!E51="...","",'[1]AÜ städtis'!E51)</f>
        <v>6361</v>
      </c>
      <c r="F72" s="77">
        <f>IF('[1]AÜ städtis'!F51="...","",'[1]AÜ städtis'!F51)</f>
        <v>5642</v>
      </c>
      <c r="G72" s="77">
        <f>IF('[1]AÜ städtis'!G51="...","",'[1]AÜ städtis'!G51)</f>
        <v>31270</v>
      </c>
      <c r="H72" s="77">
        <f>IF('[1]AÜ städtis'!H51="...","",'[1]AÜ städtis'!H51)</f>
        <v>10.3</v>
      </c>
      <c r="I72" s="77">
        <f>IF('[1]AÜ städtis'!I51="...","",'[1]AÜ städtis'!I51)</f>
        <v>25098</v>
      </c>
      <c r="J72" s="77">
        <f>IF('[1]AÜ städtis'!J51="...","",'[1]AÜ städtis'!J51)</f>
        <v>6172</v>
      </c>
      <c r="K72" s="77">
        <f>IF('[1]AÜ städtis'!K51="...","",'[1]AÜ städtis'!K51)</f>
        <v>13.2</v>
      </c>
      <c r="L72" s="77">
        <f>IF('[1]AÜ städtis'!L51="...","",'[1]AÜ städtis'!L51)</f>
        <v>-0.1</v>
      </c>
      <c r="M72" s="77">
        <f>IF('[1]AÜ städtis'!M51="...","",'[1]AÜ städtis'!M51)</f>
        <v>65564</v>
      </c>
      <c r="N72" s="77">
        <f>IF('[1]AÜ städtis'!N51="...","",'[1]AÜ städtis'!N51)</f>
        <v>4.5999999999999996</v>
      </c>
      <c r="O72" s="77">
        <f>IF('[1]AÜ städtis'!O51="...","",'[1]AÜ städtis'!O51)</f>
        <v>53201</v>
      </c>
      <c r="P72" s="77">
        <f>IF('[1]AÜ städtis'!P51="...","",'[1]AÜ städtis'!P51)</f>
        <v>12363</v>
      </c>
      <c r="Q72" s="77">
        <f>IF('[1]AÜ städtis'!Q51="...","",'[1]AÜ städtis'!Q51)</f>
        <v>4.5999999999999996</v>
      </c>
      <c r="R72" s="77">
        <f>IF('[1]AÜ städtis'!R51="...","",'[1]AÜ städtis'!R51)</f>
        <v>4.5</v>
      </c>
      <c r="S72" s="77">
        <f>IF('[1]AÜ städtis'!S51="...","",'[1]AÜ städtis'!S51)</f>
        <v>2.1</v>
      </c>
    </row>
    <row r="73" spans="1:19" s="27" customFormat="1" x14ac:dyDescent="0.25">
      <c r="A73" s="72" t="s">
        <v>19</v>
      </c>
      <c r="B73" s="73" t="s">
        <v>20</v>
      </c>
      <c r="C73" s="77">
        <f>IF('[1]AÜ städtis'!C52="...","",'[1]AÜ städtis'!C52)</f>
        <v>219</v>
      </c>
      <c r="D73" s="77">
        <f>IF('[1]AÜ städtis'!D52="...","",'[1]AÜ städtis'!D52)</f>
        <v>215</v>
      </c>
      <c r="E73" s="77">
        <f>IF('[1]AÜ städtis'!E52="...","",'[1]AÜ städtis'!E52)</f>
        <v>19736</v>
      </c>
      <c r="F73" s="77">
        <f>IF('[1]AÜ städtis'!F52="...","",'[1]AÜ städtis'!F52)</f>
        <v>19215</v>
      </c>
      <c r="G73" s="77">
        <f>IF('[1]AÜ städtis'!G52="...","",'[1]AÜ städtis'!G52)</f>
        <v>129327</v>
      </c>
      <c r="H73" s="77">
        <f>IF('[1]AÜ städtis'!H52="...","",'[1]AÜ städtis'!H52)</f>
        <v>-5.8</v>
      </c>
      <c r="I73" s="77">
        <f>IF('[1]AÜ städtis'!I52="...","",'[1]AÜ städtis'!I52)</f>
        <v>102098</v>
      </c>
      <c r="J73" s="77">
        <f>IF('[1]AÜ städtis'!J52="...","",'[1]AÜ städtis'!J52)</f>
        <v>27229</v>
      </c>
      <c r="K73" s="77">
        <f>IF('[1]AÜ städtis'!K52="...","",'[1]AÜ städtis'!K52)</f>
        <v>-9.1</v>
      </c>
      <c r="L73" s="77">
        <f>IF('[1]AÜ städtis'!L52="...","",'[1]AÜ städtis'!L52)</f>
        <v>8.6999999999999993</v>
      </c>
      <c r="M73" s="77">
        <f>IF('[1]AÜ städtis'!M52="...","",'[1]AÜ städtis'!M52)</f>
        <v>268327</v>
      </c>
      <c r="N73" s="77">
        <f>IF('[1]AÜ städtis'!N52="...","",'[1]AÜ städtis'!N52)</f>
        <v>-6.4</v>
      </c>
      <c r="O73" s="77">
        <f>IF('[1]AÜ städtis'!O52="...","",'[1]AÜ städtis'!O52)</f>
        <v>210751</v>
      </c>
      <c r="P73" s="77">
        <f>IF('[1]AÜ städtis'!P52="...","",'[1]AÜ städtis'!P52)</f>
        <v>57576</v>
      </c>
      <c r="Q73" s="77">
        <f>IF('[1]AÜ städtis'!Q52="...","",'[1]AÜ städtis'!Q52)</f>
        <v>-9.6</v>
      </c>
      <c r="R73" s="77">
        <f>IF('[1]AÜ städtis'!R52="...","",'[1]AÜ städtis'!R52)</f>
        <v>7.4</v>
      </c>
      <c r="S73" s="77">
        <f>IF('[1]AÜ städtis'!S52="...","",'[1]AÜ städtis'!S52)</f>
        <v>2.1</v>
      </c>
    </row>
    <row r="74" spans="1:19" s="27" customFormat="1" x14ac:dyDescent="0.25">
      <c r="A74" s="72" t="s">
        <v>21</v>
      </c>
      <c r="B74" s="73" t="s">
        <v>22</v>
      </c>
      <c r="C74" s="77">
        <f>IF('[1]AÜ städtis'!C53="...","",'[1]AÜ städtis'!C53)</f>
        <v>356</v>
      </c>
      <c r="D74" s="77">
        <f>IF('[1]AÜ städtis'!D53="...","",'[1]AÜ städtis'!D53)</f>
        <v>346</v>
      </c>
      <c r="E74" s="77">
        <f>IF('[1]AÜ städtis'!E53="...","",'[1]AÜ städtis'!E53)</f>
        <v>47599</v>
      </c>
      <c r="F74" s="77">
        <f>IF('[1]AÜ städtis'!F53="...","",'[1]AÜ städtis'!F53)</f>
        <v>46063</v>
      </c>
      <c r="G74" s="77">
        <f>IF('[1]AÜ städtis'!G53="...","",'[1]AÜ städtis'!G53)</f>
        <v>425687</v>
      </c>
      <c r="H74" s="77">
        <f>IF('[1]AÜ städtis'!H53="...","",'[1]AÜ städtis'!H53)</f>
        <v>4.4000000000000004</v>
      </c>
      <c r="I74" s="77">
        <f>IF('[1]AÜ städtis'!I53="...","",'[1]AÜ städtis'!I53)</f>
        <v>266455</v>
      </c>
      <c r="J74" s="77">
        <f>IF('[1]AÜ städtis'!J53="...","",'[1]AÜ städtis'!J53)</f>
        <v>159232</v>
      </c>
      <c r="K74" s="77">
        <f>IF('[1]AÜ städtis'!K53="...","",'[1]AÜ städtis'!K53)</f>
        <v>1.4</v>
      </c>
      <c r="L74" s="77">
        <f>IF('[1]AÜ städtis'!L53="...","",'[1]AÜ städtis'!L53)</f>
        <v>9.8000000000000007</v>
      </c>
      <c r="M74" s="77">
        <f>IF('[1]AÜ städtis'!M53="...","",'[1]AÜ städtis'!M53)</f>
        <v>811465</v>
      </c>
      <c r="N74" s="77">
        <f>IF('[1]AÜ städtis'!N53="...","",'[1]AÜ städtis'!N53)</f>
        <v>3.3</v>
      </c>
      <c r="O74" s="77">
        <f>IF('[1]AÜ städtis'!O53="...","",'[1]AÜ städtis'!O53)</f>
        <v>508570</v>
      </c>
      <c r="P74" s="77">
        <f>IF('[1]AÜ städtis'!P53="...","",'[1]AÜ städtis'!P53)</f>
        <v>302895</v>
      </c>
      <c r="Q74" s="77">
        <f>IF('[1]AÜ städtis'!Q53="...","",'[1]AÜ städtis'!Q53)</f>
        <v>-0.2</v>
      </c>
      <c r="R74" s="77">
        <f>IF('[1]AÜ städtis'!R53="...","",'[1]AÜ städtis'!R53)</f>
        <v>9.9</v>
      </c>
      <c r="S74" s="77">
        <f>IF('[1]AÜ städtis'!S53="...","",'[1]AÜ städtis'!S53)</f>
        <v>1.9</v>
      </c>
    </row>
    <row r="75" spans="1:19" s="27" customFormat="1" x14ac:dyDescent="0.25">
      <c r="A75" s="72" t="s">
        <v>23</v>
      </c>
      <c r="B75" s="73" t="s">
        <v>24</v>
      </c>
      <c r="C75" s="77">
        <f>IF('[1]AÜ städtis'!C54="...","",'[1]AÜ städtis'!C54)</f>
        <v>330</v>
      </c>
      <c r="D75" s="77">
        <f>IF('[1]AÜ städtis'!D54="...","",'[1]AÜ städtis'!D54)</f>
        <v>312</v>
      </c>
      <c r="E75" s="77">
        <f>IF('[1]AÜ städtis'!E54="...","",'[1]AÜ städtis'!E54)</f>
        <v>46139</v>
      </c>
      <c r="F75" s="77">
        <f>IF('[1]AÜ städtis'!F54="...","",'[1]AÜ städtis'!F54)</f>
        <v>43775</v>
      </c>
      <c r="G75" s="77">
        <f>IF('[1]AÜ städtis'!G54="...","",'[1]AÜ städtis'!G54)</f>
        <v>341553</v>
      </c>
      <c r="H75" s="77">
        <f>IF('[1]AÜ städtis'!H54="...","",'[1]AÜ städtis'!H54)</f>
        <v>15.1</v>
      </c>
      <c r="I75" s="77">
        <f>IF('[1]AÜ städtis'!I54="...","",'[1]AÜ städtis'!I54)</f>
        <v>211712</v>
      </c>
      <c r="J75" s="77">
        <f>IF('[1]AÜ städtis'!J54="...","",'[1]AÜ städtis'!J54)</f>
        <v>129841</v>
      </c>
      <c r="K75" s="77">
        <f>IF('[1]AÜ städtis'!K54="...","",'[1]AÜ städtis'!K54)</f>
        <v>3.3</v>
      </c>
      <c r="L75" s="77">
        <f>IF('[1]AÜ städtis'!L54="...","",'[1]AÜ städtis'!L54)</f>
        <v>41.5</v>
      </c>
      <c r="M75" s="77">
        <f>IF('[1]AÜ städtis'!M54="...","",'[1]AÜ städtis'!M54)</f>
        <v>565495</v>
      </c>
      <c r="N75" s="77">
        <f>IF('[1]AÜ städtis'!N54="...","",'[1]AÜ städtis'!N54)</f>
        <v>10.6</v>
      </c>
      <c r="O75" s="77">
        <f>IF('[1]AÜ städtis'!O54="...","",'[1]AÜ städtis'!O54)</f>
        <v>358987</v>
      </c>
      <c r="P75" s="77">
        <f>IF('[1]AÜ städtis'!P54="...","",'[1]AÜ städtis'!P54)</f>
        <v>206508</v>
      </c>
      <c r="Q75" s="77">
        <f>IF('[1]AÜ städtis'!Q54="...","",'[1]AÜ städtis'!Q54)</f>
        <v>3.9</v>
      </c>
      <c r="R75" s="77">
        <f>IF('[1]AÜ städtis'!R54="...","",'[1]AÜ städtis'!R54)</f>
        <v>24.7</v>
      </c>
      <c r="S75" s="77">
        <f>IF('[1]AÜ städtis'!S54="...","",'[1]AÜ städtis'!S54)</f>
        <v>1.7</v>
      </c>
    </row>
    <row r="76" spans="1:19" s="27" customFormat="1" x14ac:dyDescent="0.25">
      <c r="A76" s="72" t="s">
        <v>25</v>
      </c>
      <c r="B76" s="73" t="s">
        <v>26</v>
      </c>
      <c r="C76" s="77">
        <f>IF('[1]AÜ städtis'!C55="...","",'[1]AÜ städtis'!C55)</f>
        <v>592</v>
      </c>
      <c r="D76" s="77">
        <f>IF('[1]AÜ städtis'!D55="...","",'[1]AÜ städtis'!D55)</f>
        <v>578</v>
      </c>
      <c r="E76" s="77">
        <f>IF('[1]AÜ städtis'!E55="...","",'[1]AÜ städtis'!E55)</f>
        <v>51846</v>
      </c>
      <c r="F76" s="77">
        <f>IF('[1]AÜ städtis'!F55="...","",'[1]AÜ städtis'!F55)</f>
        <v>49512</v>
      </c>
      <c r="G76" s="77">
        <f>IF('[1]AÜ städtis'!G55="...","",'[1]AÜ städtis'!G55)</f>
        <v>322567</v>
      </c>
      <c r="H76" s="77">
        <f>IF('[1]AÜ städtis'!H55="...","",'[1]AÜ städtis'!H55)</f>
        <v>-5.5</v>
      </c>
      <c r="I76" s="77">
        <f>IF('[1]AÜ städtis'!I55="...","",'[1]AÜ städtis'!I55)</f>
        <v>255612</v>
      </c>
      <c r="J76" s="77">
        <f>IF('[1]AÜ städtis'!J55="...","",'[1]AÜ städtis'!J55)</f>
        <v>66955</v>
      </c>
      <c r="K76" s="77">
        <f>IF('[1]AÜ städtis'!K55="...","",'[1]AÜ städtis'!K55)</f>
        <v>-6.5</v>
      </c>
      <c r="L76" s="77">
        <f>IF('[1]AÜ städtis'!L55="...","",'[1]AÜ städtis'!L55)</f>
        <v>-1.4</v>
      </c>
      <c r="M76" s="77">
        <f>IF('[1]AÜ städtis'!M55="...","",'[1]AÜ städtis'!M55)</f>
        <v>631491</v>
      </c>
      <c r="N76" s="77">
        <f>IF('[1]AÜ städtis'!N55="...","",'[1]AÜ städtis'!N55)</f>
        <v>-4.3</v>
      </c>
      <c r="O76" s="77">
        <f>IF('[1]AÜ städtis'!O55="...","",'[1]AÜ städtis'!O55)</f>
        <v>508555</v>
      </c>
      <c r="P76" s="77">
        <f>IF('[1]AÜ städtis'!P55="...","",'[1]AÜ städtis'!P55)</f>
        <v>122936</v>
      </c>
      <c r="Q76" s="77">
        <f>IF('[1]AÜ städtis'!Q55="...","",'[1]AÜ städtis'!Q55)</f>
        <v>-5.4</v>
      </c>
      <c r="R76" s="77">
        <f>IF('[1]AÜ städtis'!R55="...","",'[1]AÜ städtis'!R55)</f>
        <v>0.1</v>
      </c>
      <c r="S76" s="77">
        <f>IF('[1]AÜ städtis'!S55="...","",'[1]AÜ städtis'!S55)</f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1250404</v>
      </c>
      <c r="H77" s="21">
        <f>G77/'2024'!G77*100-100</f>
        <v>3.204921861974583</v>
      </c>
      <c r="I77" s="20">
        <f>SUM(I72:I76)</f>
        <v>860975</v>
      </c>
      <c r="J77" s="20">
        <f>SUM(J72:J76)</f>
        <v>389429</v>
      </c>
      <c r="K77" s="21">
        <f>I77/'2024'!I77*100-100</f>
        <v>-1.6809505592700731</v>
      </c>
      <c r="L77" s="21">
        <f>J77/'2024'!J77*100-100</f>
        <v>15.943241464932314</v>
      </c>
      <c r="M77" s="20">
        <f>SUM(M72:M76)</f>
        <v>2342342</v>
      </c>
      <c r="N77" s="21">
        <f>M77/'2024'!M77*100-100</f>
        <v>1.5701175951256801</v>
      </c>
      <c r="O77" s="20">
        <f>SUM(O72:O76)</f>
        <v>1640064</v>
      </c>
      <c r="P77" s="20">
        <f>SUM(P72:P76)</f>
        <v>702278</v>
      </c>
      <c r="Q77" s="21">
        <f>O77/'2024'!O77*100-100</f>
        <v>-2.1768382879228909</v>
      </c>
      <c r="R77" s="21">
        <f>P77/'2024'!P77*100-100</f>
        <v>11.548303373874049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9165580</v>
      </c>
      <c r="H78" s="26">
        <f>G78/'2024'!G78*100-100</f>
        <v>-0.63822754585014252</v>
      </c>
      <c r="I78" s="25">
        <f>I77+I68+I59+I50+I41+I32+I23+I14</f>
        <v>6687633</v>
      </c>
      <c r="J78" s="25">
        <f>J77+J68+J59+J50+J41+J32+J23+J14</f>
        <v>2477947</v>
      </c>
      <c r="K78" s="26">
        <f>I78/'2024'!I78*100-100</f>
        <v>6.4009767549393359E-2</v>
      </c>
      <c r="L78" s="26">
        <f>J78/'2024'!J78*100-100</f>
        <v>-2.4851855379052665</v>
      </c>
      <c r="M78" s="25">
        <f>M77+M68+M59+M50+M41+M32+M23+M14</f>
        <v>17026048</v>
      </c>
      <c r="N78" s="26">
        <f>M78/'2024'!M78*100-100</f>
        <v>-1.3036621420441747</v>
      </c>
      <c r="O78" s="25">
        <f>O77+O68+O59+O50+O41+O32+O23+O14</f>
        <v>12480317</v>
      </c>
      <c r="P78" s="25">
        <f>P77+P68+P59+P50+P41+P32+P23+P14</f>
        <v>4545731</v>
      </c>
      <c r="Q78" s="26">
        <f>O78/'2024'!O78*100-100</f>
        <v>-3.4682598554852007E-2</v>
      </c>
      <c r="R78" s="26">
        <f>P78/'2024'!P78*100-100</f>
        <v>-4.6275776048272235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9165580</v>
      </c>
      <c r="H87" s="26">
        <f>G87/'2024'!G87*100-100</f>
        <v>-12.641487530301916</v>
      </c>
      <c r="I87" s="25">
        <f>I86+I77+I68+I59+I50+I41+I32+I23+I14</f>
        <v>6687633</v>
      </c>
      <c r="J87" s="25">
        <f>J86+J77+J68+J59+J50+J41+J32+J23+J14</f>
        <v>2477947</v>
      </c>
      <c r="K87" s="26">
        <f>I87/'2024'!I87*100-100</f>
        <v>-12.49546457474689</v>
      </c>
      <c r="L87" s="26">
        <f>J87/'2024'!J87*100-100</f>
        <v>-13.033161466619362</v>
      </c>
      <c r="M87" s="25">
        <f>M86+M77+M68+M59+M50+M41+M32+M23+M14</f>
        <v>17026048</v>
      </c>
      <c r="N87" s="26">
        <f>M87/'2024'!M87*100-100</f>
        <v>-12.912378621905958</v>
      </c>
      <c r="O87" s="25">
        <f>O86+O77+O68+O59+O50+O41+O32+O23+O14</f>
        <v>12480317</v>
      </c>
      <c r="P87" s="25">
        <f>P86+P77+P68+P59+P50+P41+P32+P23+P14</f>
        <v>4545731</v>
      </c>
      <c r="Q87" s="26">
        <f>O87/'2024'!O87*100-100</f>
        <v>-12.255981328997052</v>
      </c>
      <c r="R87" s="26">
        <f>P87/'2024'!P87*100-100</f>
        <v>-14.665040463291504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9165580</v>
      </c>
      <c r="H96" s="26">
        <f>G96/'2024'!G96*100-100</f>
        <v>-21.956453860961162</v>
      </c>
      <c r="I96" s="25">
        <f>I95+I86+I77+I68+I59+I50+I41+I32+I23+I14</f>
        <v>6687633</v>
      </c>
      <c r="J96" s="25">
        <f>J95+J86+J77+J68+J59+J50+J41+J32+J23+J14</f>
        <v>2477947</v>
      </c>
      <c r="K96" s="26">
        <f>I96/'2024'!I96*100-100</f>
        <v>-22.0292874906918</v>
      </c>
      <c r="L96" s="26">
        <f>J96/'2024'!J96*100-100</f>
        <v>-21.759205172717571</v>
      </c>
      <c r="M96" s="25">
        <f>M95+M86+M77+M68+M59+M50+M41+M32+M23+M14</f>
        <v>17026048</v>
      </c>
      <c r="N96" s="26">
        <f>M96/'2024'!M96*100-100</f>
        <v>-22.193047616980294</v>
      </c>
      <c r="O96" s="25">
        <f>O95+O86+O77+O68+O59+O50+O41+O32+O23+O14</f>
        <v>12480317</v>
      </c>
      <c r="P96" s="25">
        <f>P95+P86+P77+P68+P59+P50+P41+P32+P23+P14</f>
        <v>4545731</v>
      </c>
      <c r="Q96" s="26">
        <f>O96/'2024'!O96*100-100</f>
        <v>-21.840811311852377</v>
      </c>
      <c r="R96" s="26">
        <f>P96/'2024'!P96*100-100</f>
        <v>-23.14398911035002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9165580</v>
      </c>
      <c r="H105" s="26">
        <f>G105/'2024'!G105*100-100</f>
        <v>-29.770460098889799</v>
      </c>
      <c r="I105" s="25">
        <f>I104+I95+I86+I77+I68+I59+I50+I41+I32+I23+I14</f>
        <v>6687633</v>
      </c>
      <c r="J105" s="25">
        <f>J104+J95+J86+J77+J68+J59+J50+J41+J32+J23+J14</f>
        <v>2477947</v>
      </c>
      <c r="K105" s="26">
        <f>I105/'2024'!I105*100-100</f>
        <v>-29.824730584791027</v>
      </c>
      <c r="L105" s="26">
        <f>J105/'2024'!J105*100-100</f>
        <v>-29.623571779527907</v>
      </c>
      <c r="M105" s="25">
        <f>M104+M95+M86+M77+M68+M59+M50+M41+M32+M23+M14</f>
        <v>17026048</v>
      </c>
      <c r="N105" s="26">
        <f>M105/'2024'!M105*100-100</f>
        <v>-29.741691058176031</v>
      </c>
      <c r="O105" s="25">
        <f>O104+O95+O86+O77+O68+O59+O50+O41+O32+O23+O14</f>
        <v>12480317</v>
      </c>
      <c r="P105" s="25">
        <f>P104+P95+P86+P77+P68+P59+P50+P41+P32+P23+P14</f>
        <v>4545731</v>
      </c>
      <c r="Q105" s="26">
        <f>O105/'2024'!O105*100-100</f>
        <v>-29.396633753209031</v>
      </c>
      <c r="R105" s="26">
        <f>P105/'2024'!P105*100-100</f>
        <v>-30.671934853994472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9165580</v>
      </c>
      <c r="H114" s="26">
        <f>G114/'2024'!G114*100-100</f>
        <v>-35.751814274279425</v>
      </c>
      <c r="I114" s="25">
        <f>I113+I104+I95+I86+I77+I68+I59+I50+I41+I32+I23+I14</f>
        <v>6687633</v>
      </c>
      <c r="J114" s="25">
        <f>J113+J104+J95+J86+J77+J68+J59+J50+J41+J32+J23+J14</f>
        <v>2477947</v>
      </c>
      <c r="K114" s="26">
        <f>I114/'2024'!I114*100-100</f>
        <v>-35.099141792380976</v>
      </c>
      <c r="L114" s="26">
        <f>J114/'2024'!J114*100-100</f>
        <v>-37.44949531921381</v>
      </c>
      <c r="M114" s="25">
        <f>M113+M104+M95+M86+M77+M68+M59+M50+M41+M32+M23+M14</f>
        <v>17026048</v>
      </c>
      <c r="N114" s="26">
        <f>M114/'2024'!M114*100-100</f>
        <v>-35.464216077597683</v>
      </c>
      <c r="O114" s="25">
        <f>O113+O104+O95+O86+O77+O68+O59+O50+O41+O32+O23+O14</f>
        <v>12480317</v>
      </c>
      <c r="P114" s="25">
        <f>P113+P104+P95+P86+P77+P68+P59+P50+P41+P32+P23+P14</f>
        <v>4545731</v>
      </c>
      <c r="Q114" s="26">
        <f>O114/'2024'!O114*100-100</f>
        <v>-34.526376203040726</v>
      </c>
      <c r="R114" s="26">
        <f>P114/'2024'!P114*100-100</f>
        <v>-37.906143940054157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x14ac:dyDescent="0.25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25.5" customHeight="1" x14ac:dyDescent="0.25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38.25" customHeight="1" x14ac:dyDescent="0.2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8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ht="12.75" customHeight="1" x14ac:dyDescent="0.3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39.6" x14ac:dyDescent="0.3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53.4" thickBot="1" x14ac:dyDescent="0.3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8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2025-10-22T06:18:06Z</dcterms:modified>
</cp:coreProperties>
</file>